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887480A-BED4-4EB9-8AA6-960FFBE8281E}" xr6:coauthVersionLast="47" xr6:coauthVersionMax="47" xr10:uidLastSave="{00000000-0000-0000-0000-000000000000}"/>
  <bookViews>
    <workbookView xWindow="-120" yWindow="-120" windowWidth="20730" windowHeight="11040" tabRatio="756" firstSheet="2" activeTab="3" xr2:uid="{00000000-000D-0000-FFFF-FFFF00000000}"/>
  </bookViews>
  <sheets>
    <sheet name="リスト" sheetId="30" state="hidden" r:id="rId1"/>
    <sheet name="（様式2-1）記入例" sheetId="47" state="hidden" r:id="rId2"/>
    <sheet name="(様式３）個人競技参加申込書 　記入例" sheetId="50" r:id="rId3"/>
    <sheet name="(様式３）個人競技参加申込書" sheetId="38" r:id="rId4"/>
  </sheets>
  <externalReferences>
    <externalReference r:id="rId5"/>
    <externalReference r:id="rId6"/>
  </externalReferences>
  <definedNames>
    <definedName name="_xlnm._FilterDatabase" localSheetId="1" hidden="1">'（様式2-1）記入例'!$C$10:$BK$23</definedName>
    <definedName name="_xlnm.Print_Area" localSheetId="2">'(様式３）個人競技参加申込書 　記入例'!$A$1:$J$49</definedName>
    <definedName name="_xlnm.Print_Area" localSheetId="0">リスト!$A$1:$O$52</definedName>
    <definedName name="_xlnm.Print_Titles" localSheetId="1">'（様式2-1）記入例'!$9:$10</definedName>
    <definedName name="アーチェリー" localSheetId="3">[1]リスト!$G$3:$G$10</definedName>
    <definedName name="アーチェリー" localSheetId="2">[1]リスト!$G$3:$G$10</definedName>
    <definedName name="アーチェリー">リスト!$H$5:$H$12</definedName>
    <definedName name="その他" localSheetId="3">[1]リスト!$D$3:$D$15</definedName>
    <definedName name="その他" localSheetId="2">[1]リスト!$D$3:$D$15</definedName>
    <definedName name="その他">リスト!$E$5:$E$17</definedName>
    <definedName name="ボッチャ" localSheetId="3">[2]リスト!$N$4:$N$13</definedName>
    <definedName name="ボッチャ" localSheetId="2">[2]リスト!$N$4:$N$13</definedName>
    <definedName name="ボッチャ">リスト!$N$5:$N$14</definedName>
    <definedName name="一般" localSheetId="3">[1]リスト!$I$3:$I$4</definedName>
    <definedName name="一般" localSheetId="2">[1]リスト!$I$3:$I$4</definedName>
    <definedName name="一般">リスト!$J$5:$J$6</definedName>
    <definedName name="横リスト" localSheetId="2">#REF!</definedName>
    <definedName name="横リスト">リスト!$AC$8:$BT$8</definedName>
    <definedName name="空白" localSheetId="2">#REF!</definedName>
    <definedName name="空白">リスト!$K$16</definedName>
    <definedName name="市町村・学校" localSheetId="3">[1]リスト!$K$3:$K$47</definedName>
    <definedName name="市町村・学校" localSheetId="2">[1]リスト!$K$3:$K$47</definedName>
    <definedName name="市町村・学校">リスト!$L$5:$L$49</definedName>
    <definedName name="種目" localSheetId="3">[1]リスト!$A$3:$A$9</definedName>
    <definedName name="種目" localSheetId="2">[1]リスト!$A$3:$A$9</definedName>
    <definedName name="種目">リスト!$B$5:$B$11</definedName>
    <definedName name="縦リスト" localSheetId="2">#REF!</definedName>
    <definedName name="縦リスト">リスト!$AB$9:$AB$109</definedName>
    <definedName name="縦リスト２">リスト!$AB$116:$AB$126</definedName>
    <definedName name="障害区分" localSheetId="2">#REF!</definedName>
    <definedName name="障害区分">リスト!$E$30:$E$35</definedName>
    <definedName name="身体" localSheetId="2">#REF!</definedName>
    <definedName name="身体">リスト!$E$20:$E$23</definedName>
    <definedName name="水泳" localSheetId="3">[1]リスト!$C$3:$C$10</definedName>
    <definedName name="水泳" localSheetId="2">[1]リスト!$C$3:$C$10</definedName>
    <definedName name="水泳">リスト!$D$5:$D$12</definedName>
    <definedName name="水泳障がい" localSheetId="3">[1]リスト!$F$3:$F$29</definedName>
    <definedName name="水泳障がい" localSheetId="2">[1]リスト!$F$3:$F$29</definedName>
    <definedName name="水泳障がい">リスト!$G$5:$G$30</definedName>
    <definedName name="性別" localSheetId="2">#REF!</definedName>
    <definedName name="性別">リスト!$B$16:$B$17</definedName>
    <definedName name="全国" localSheetId="2">#REF!</definedName>
    <definedName name="全国">リスト!$B$24:$B$26</definedName>
    <definedName name="卓球" localSheetId="3">[1]リスト!$H$3:$H$21</definedName>
    <definedName name="卓球" localSheetId="2">[1]リスト!$H$3:$H$21</definedName>
    <definedName name="卓球">リスト!$I$5:$I$23</definedName>
    <definedName name="知的" localSheetId="2">#REF!</definedName>
    <definedName name="知的">リスト!$K$12:$K$14</definedName>
    <definedName name="知的・精神" localSheetId="3">[1]リスト!$J$3:$J$5</definedName>
    <definedName name="知的・精神" localSheetId="2">[1]リスト!$J$3:$J$5</definedName>
    <definedName name="知的・精神">リスト!$K$5:$K$7</definedName>
    <definedName name="判定" localSheetId="2">#REF!</definedName>
    <definedName name="判定">リスト!$AC$9:$BT$109</definedName>
    <definedName name="判定２">リスト!$AC$116:$BT$123</definedName>
    <definedName name="番号付市町村名">リスト!$T$5:$T$49</definedName>
    <definedName name="補装具・競技の補助" localSheetId="3">[1]リスト!$L$3:$L$11</definedName>
    <definedName name="補装具・競技の補助" localSheetId="2">[1]リスト!$L$3:$L$11</definedName>
    <definedName name="補装具・競技の補助">リスト!$M$5:$M$20</definedName>
    <definedName name="役員" localSheetId="2">#REF!</definedName>
    <definedName name="役員">リスト!$B$20:$B$21</definedName>
    <definedName name="陸上" localSheetId="3">[1]リスト!$B$3:$B$23</definedName>
    <definedName name="陸上" localSheetId="2">[1]リスト!$B$3:$B$23</definedName>
    <definedName name="陸上">リスト!$C$5:$C$25</definedName>
    <definedName name="陸上障がい" localSheetId="3">[1]リスト!$E$3:$E$31</definedName>
    <definedName name="陸上障がい" localSheetId="2">[1]リスト!$E$3:$E$31</definedName>
    <definedName name="陸上障がい">リスト!$F$5:$F$32</definedName>
  </definedNames>
  <calcPr calcId="191029"/>
</workbook>
</file>

<file path=xl/calcChain.xml><?xml version="1.0" encoding="utf-8"?>
<calcChain xmlns="http://schemas.openxmlformats.org/spreadsheetml/2006/main">
  <c r="I5" i="50" l="1"/>
  <c r="P309" i="30"/>
  <c r="Q309" i="30"/>
  <c r="R309" i="30"/>
  <c r="P310" i="30"/>
  <c r="Q310" i="30"/>
  <c r="R310" i="30"/>
  <c r="P311" i="30"/>
  <c r="Q311" i="30"/>
  <c r="R311" i="30"/>
  <c r="P312" i="30"/>
  <c r="Q312" i="30"/>
  <c r="R312" i="30"/>
  <c r="P313" i="30"/>
  <c r="Q313" i="30"/>
  <c r="R313" i="30"/>
  <c r="P314" i="30"/>
  <c r="Q314" i="30"/>
  <c r="R314" i="30"/>
  <c r="P315" i="30"/>
  <c r="Q315" i="30"/>
  <c r="R315" i="30"/>
  <c r="P316" i="30"/>
  <c r="Q316" i="30"/>
  <c r="R316" i="30"/>
  <c r="P317" i="30"/>
  <c r="Q317" i="30"/>
  <c r="R317" i="30"/>
  <c r="P318" i="30"/>
  <c r="Q318" i="30"/>
  <c r="R318" i="30"/>
  <c r="P319" i="30"/>
  <c r="Q319" i="30"/>
  <c r="R319" i="30"/>
  <c r="P320" i="30"/>
  <c r="Q320" i="30"/>
  <c r="R320" i="30"/>
  <c r="P321" i="30"/>
  <c r="Q321" i="30"/>
  <c r="R321" i="30"/>
  <c r="P322" i="30"/>
  <c r="Q322" i="30"/>
  <c r="R322" i="30"/>
  <c r="P323" i="30"/>
  <c r="Q323" i="30"/>
  <c r="R323" i="30"/>
  <c r="P324" i="30"/>
  <c r="Q324" i="30"/>
  <c r="R324" i="30"/>
  <c r="P325" i="30"/>
  <c r="Q325" i="30"/>
  <c r="R325" i="30"/>
  <c r="P326" i="30"/>
  <c r="Q326" i="30"/>
  <c r="R326" i="30"/>
  <c r="P327" i="30"/>
  <c r="Q327" i="30"/>
  <c r="R327" i="30"/>
  <c r="P328" i="30"/>
  <c r="Q328" i="30"/>
  <c r="R328" i="30"/>
  <c r="P329" i="30"/>
  <c r="Q329" i="30"/>
  <c r="R329" i="30"/>
  <c r="P330" i="30"/>
  <c r="Q330" i="30"/>
  <c r="R330" i="30"/>
  <c r="P331" i="30"/>
  <c r="Q331" i="30"/>
  <c r="R331" i="30"/>
  <c r="P332" i="30"/>
  <c r="Q332" i="30"/>
  <c r="R332" i="30"/>
  <c r="P333" i="30"/>
  <c r="Q333" i="30"/>
  <c r="R333" i="30"/>
  <c r="P334" i="30"/>
  <c r="Q334" i="30"/>
  <c r="R334" i="30"/>
  <c r="P335" i="30"/>
  <c r="Q335" i="30"/>
  <c r="R335" i="30"/>
  <c r="P336" i="30"/>
  <c r="Q336" i="30"/>
  <c r="R336" i="30"/>
  <c r="P337" i="30"/>
  <c r="Q337" i="30"/>
  <c r="R337" i="30"/>
  <c r="P338" i="30"/>
  <c r="Q338" i="30"/>
  <c r="R338" i="30"/>
  <c r="P339" i="30"/>
  <c r="Q339" i="30"/>
  <c r="R339" i="30"/>
  <c r="P340" i="30"/>
  <c r="Q340" i="30"/>
  <c r="R340" i="30"/>
  <c r="P341" i="30"/>
  <c r="Q341" i="30"/>
  <c r="R341" i="30"/>
  <c r="P342" i="30"/>
  <c r="Q342" i="30"/>
  <c r="R342" i="30"/>
  <c r="P343" i="30"/>
  <c r="Q343" i="30"/>
  <c r="R343" i="30"/>
  <c r="P344" i="30"/>
  <c r="Q344" i="30"/>
  <c r="R344" i="30"/>
  <c r="P345" i="30"/>
  <c r="Q345" i="30"/>
  <c r="R345" i="30"/>
  <c r="P346" i="30"/>
  <c r="Q346" i="30"/>
  <c r="R346" i="30"/>
  <c r="P347" i="30"/>
  <c r="Q347" i="30"/>
  <c r="R347" i="30"/>
  <c r="P348" i="30"/>
  <c r="Q348" i="30"/>
  <c r="R348" i="30"/>
  <c r="P349" i="30"/>
  <c r="Q349" i="30"/>
  <c r="R349" i="30"/>
  <c r="P350" i="30"/>
  <c r="Q350" i="30"/>
  <c r="R350" i="30"/>
  <c r="P351" i="30"/>
  <c r="Q351" i="30"/>
  <c r="R351" i="30"/>
  <c r="P352" i="30"/>
  <c r="Q352" i="30"/>
  <c r="R352" i="30"/>
  <c r="P353" i="30"/>
  <c r="Q353" i="30"/>
  <c r="R353" i="30"/>
  <c r="P354" i="30"/>
  <c r="Q354" i="30"/>
  <c r="R354" i="30"/>
  <c r="P355" i="30"/>
  <c r="Q355" i="30"/>
  <c r="R355" i="30"/>
  <c r="P356" i="30"/>
  <c r="Q356" i="30"/>
  <c r="R356" i="30"/>
  <c r="P357" i="30"/>
  <c r="Q357" i="30"/>
  <c r="R357" i="30"/>
  <c r="P358" i="30"/>
  <c r="Q358" i="30"/>
  <c r="R358" i="30"/>
  <c r="P359" i="30"/>
  <c r="Q359" i="30"/>
  <c r="R359" i="30"/>
  <c r="P360" i="30"/>
  <c r="Q360" i="30"/>
  <c r="R360" i="30"/>
  <c r="P361" i="30"/>
  <c r="Q361" i="30"/>
  <c r="R361" i="30"/>
  <c r="P362" i="30"/>
  <c r="Q362" i="30"/>
  <c r="R362" i="30"/>
  <c r="P363" i="30"/>
  <c r="Q363" i="30"/>
  <c r="R363" i="30"/>
  <c r="P364" i="30"/>
  <c r="Q364" i="30"/>
  <c r="R364" i="30"/>
  <c r="P365" i="30"/>
  <c r="Q365" i="30"/>
  <c r="R365" i="30"/>
  <c r="P366" i="30"/>
  <c r="Q366" i="30"/>
  <c r="R366" i="30"/>
  <c r="P367" i="30"/>
  <c r="Q367" i="30"/>
  <c r="R367" i="30"/>
  <c r="P368" i="30"/>
  <c r="Q368" i="30"/>
  <c r="R368" i="30"/>
  <c r="P369" i="30"/>
  <c r="Q369" i="30"/>
  <c r="R369" i="30"/>
  <c r="P370" i="30"/>
  <c r="Q370" i="30"/>
  <c r="R370" i="30"/>
  <c r="P371" i="30"/>
  <c r="Q371" i="30"/>
  <c r="R371" i="30"/>
  <c r="P372" i="30"/>
  <c r="Q372" i="30"/>
  <c r="R372" i="30"/>
  <c r="P373" i="30"/>
  <c r="Q373" i="30"/>
  <c r="R373" i="30"/>
  <c r="P374" i="30"/>
  <c r="Q374" i="30"/>
  <c r="R374" i="30"/>
  <c r="P375" i="30"/>
  <c r="Q375" i="30"/>
  <c r="R375" i="30"/>
  <c r="P376" i="30"/>
  <c r="Q376" i="30"/>
  <c r="R376" i="30"/>
  <c r="P377" i="30"/>
  <c r="Q377" i="30"/>
  <c r="R377" i="30"/>
  <c r="P378" i="30"/>
  <c r="Q378" i="30"/>
  <c r="R378" i="30"/>
  <c r="P379" i="30"/>
  <c r="Q379" i="30"/>
  <c r="R379" i="30"/>
  <c r="P380" i="30"/>
  <c r="Q380" i="30"/>
  <c r="R380" i="30"/>
  <c r="P381" i="30"/>
  <c r="Q381" i="30"/>
  <c r="R381" i="30"/>
  <c r="P382" i="30"/>
  <c r="Q382" i="30"/>
  <c r="R382" i="30"/>
  <c r="P383" i="30"/>
  <c r="Q383" i="30"/>
  <c r="R383" i="30"/>
  <c r="P384" i="30"/>
  <c r="Q384" i="30"/>
  <c r="R384" i="30"/>
  <c r="P385" i="30"/>
  <c r="Q385" i="30"/>
  <c r="R385" i="30"/>
  <c r="P386" i="30"/>
  <c r="Q386" i="30"/>
  <c r="R386" i="30"/>
  <c r="P387" i="30"/>
  <c r="Q387" i="30"/>
  <c r="R387" i="30"/>
  <c r="P388" i="30"/>
  <c r="Q388" i="30"/>
  <c r="R388" i="30"/>
  <c r="P389" i="30"/>
  <c r="Q389" i="30"/>
  <c r="R389" i="30"/>
  <c r="P390" i="30"/>
  <c r="Q390" i="30"/>
  <c r="R390" i="30"/>
  <c r="P391" i="30"/>
  <c r="Q391" i="30"/>
  <c r="R391" i="30"/>
  <c r="P392" i="30"/>
  <c r="Q392" i="30"/>
  <c r="R392" i="30"/>
  <c r="P393" i="30"/>
  <c r="Q393" i="30"/>
  <c r="R393" i="30"/>
  <c r="P394" i="30"/>
  <c r="Q394" i="30"/>
  <c r="R394" i="30"/>
  <c r="P395" i="30"/>
  <c r="Q395" i="30"/>
  <c r="R395" i="30"/>
  <c r="P396" i="30"/>
  <c r="Q396" i="30"/>
  <c r="R396" i="30"/>
  <c r="P397" i="30"/>
  <c r="Q397" i="30"/>
  <c r="R397" i="30"/>
  <c r="P398" i="30"/>
  <c r="Q398" i="30"/>
  <c r="R398" i="30"/>
  <c r="P399" i="30"/>
  <c r="Q399" i="30"/>
  <c r="R399" i="30"/>
  <c r="P400" i="30"/>
  <c r="Q400" i="30"/>
  <c r="R400" i="30"/>
  <c r="P401" i="30"/>
  <c r="Q401" i="30"/>
  <c r="R401" i="30"/>
  <c r="P402" i="30"/>
  <c r="Q402" i="30"/>
  <c r="R402" i="30"/>
  <c r="P403" i="30"/>
  <c r="Q403" i="30"/>
  <c r="R403" i="30"/>
  <c r="P404" i="30"/>
  <c r="Q404" i="30"/>
  <c r="R404" i="30"/>
  <c r="P405" i="30"/>
  <c r="Q405" i="30"/>
  <c r="R405" i="30"/>
  <c r="P406" i="30"/>
  <c r="Q406" i="30"/>
  <c r="R406" i="30"/>
  <c r="P407" i="30"/>
  <c r="Q407" i="30"/>
  <c r="R407" i="30"/>
  <c r="P408" i="30"/>
  <c r="Q408" i="30"/>
  <c r="R408" i="30"/>
  <c r="P409" i="30"/>
  <c r="Q409" i="30"/>
  <c r="R409" i="30"/>
  <c r="P410" i="30"/>
  <c r="Q410" i="30"/>
  <c r="R410" i="30"/>
  <c r="P411" i="30"/>
  <c r="Q411" i="30"/>
  <c r="R411" i="30"/>
  <c r="P412" i="30"/>
  <c r="Q412" i="30"/>
  <c r="R412" i="30"/>
  <c r="P413" i="30"/>
  <c r="Q413" i="30"/>
  <c r="R413" i="30"/>
  <c r="P414" i="30"/>
  <c r="Q414" i="30"/>
  <c r="R414" i="30"/>
  <c r="P415" i="30"/>
  <c r="Q415" i="30"/>
  <c r="R415" i="30"/>
  <c r="P416" i="30"/>
  <c r="Q416" i="30"/>
  <c r="R416" i="30"/>
  <c r="P417" i="30"/>
  <c r="Q417" i="30"/>
  <c r="R417" i="30"/>
  <c r="P418" i="30"/>
  <c r="Q418" i="30"/>
  <c r="R418" i="30"/>
  <c r="P419" i="30"/>
  <c r="Q419" i="30"/>
  <c r="R419" i="30"/>
  <c r="P420" i="30"/>
  <c r="Q420" i="30"/>
  <c r="R420" i="30"/>
  <c r="P421" i="30"/>
  <c r="Q421" i="30"/>
  <c r="R421" i="30"/>
  <c r="P422" i="30"/>
  <c r="Q422" i="30"/>
  <c r="R422" i="30"/>
  <c r="P423" i="30"/>
  <c r="Q423" i="30"/>
  <c r="R423" i="30"/>
  <c r="P424" i="30"/>
  <c r="Q424" i="30"/>
  <c r="R424" i="30"/>
  <c r="P425" i="30"/>
  <c r="Q425" i="30"/>
  <c r="R425" i="30"/>
  <c r="P426" i="30"/>
  <c r="Q426" i="30"/>
  <c r="R426" i="30"/>
  <c r="P427" i="30"/>
  <c r="Q427" i="30"/>
  <c r="R427" i="30"/>
  <c r="P428" i="30"/>
  <c r="Q428" i="30"/>
  <c r="R428" i="30"/>
  <c r="P429" i="30"/>
  <c r="Q429" i="30"/>
  <c r="R429" i="30"/>
  <c r="P430" i="30"/>
  <c r="Q430" i="30"/>
  <c r="R430" i="30"/>
  <c r="P431" i="30"/>
  <c r="Q431" i="30"/>
  <c r="R431" i="30"/>
  <c r="P432" i="30"/>
  <c r="Q432" i="30"/>
  <c r="R432" i="30"/>
  <c r="P433" i="30"/>
  <c r="Q433" i="30"/>
  <c r="R433" i="30"/>
  <c r="P434" i="30"/>
  <c r="Q434" i="30"/>
  <c r="R434" i="30"/>
  <c r="P435" i="30"/>
  <c r="Q435" i="30"/>
  <c r="R435" i="30"/>
  <c r="P436" i="30"/>
  <c r="Q436" i="30"/>
  <c r="R436" i="30"/>
  <c r="P437" i="30"/>
  <c r="Q437" i="30"/>
  <c r="R437" i="30"/>
  <c r="P438" i="30"/>
  <c r="Q438" i="30"/>
  <c r="R438" i="30"/>
  <c r="P439" i="30"/>
  <c r="Q439" i="30"/>
  <c r="R439" i="30"/>
  <c r="P440" i="30"/>
  <c r="Q440" i="30"/>
  <c r="R440" i="30"/>
  <c r="P441" i="30"/>
  <c r="Q441" i="30"/>
  <c r="R441" i="30"/>
  <c r="P442" i="30"/>
  <c r="Q442" i="30"/>
  <c r="R442" i="30"/>
  <c r="P443" i="30"/>
  <c r="Q443" i="30"/>
  <c r="R443" i="30"/>
  <c r="P444" i="30"/>
  <c r="Q444" i="30"/>
  <c r="R444" i="30"/>
  <c r="P445" i="30"/>
  <c r="Q445" i="30"/>
  <c r="R445" i="30"/>
  <c r="P446" i="30"/>
  <c r="Q446" i="30"/>
  <c r="R446" i="30"/>
  <c r="P447" i="30"/>
  <c r="Q447" i="30"/>
  <c r="R447" i="30"/>
  <c r="P448" i="30"/>
  <c r="Q448" i="30"/>
  <c r="R448" i="30"/>
  <c r="P449" i="30"/>
  <c r="Q449" i="30"/>
  <c r="R449" i="30"/>
  <c r="P450" i="30"/>
  <c r="Q450" i="30"/>
  <c r="R450" i="30"/>
  <c r="P451" i="30"/>
  <c r="Q451" i="30"/>
  <c r="R451" i="30"/>
  <c r="P452" i="30"/>
  <c r="Q452" i="30"/>
  <c r="R452" i="30"/>
  <c r="P453" i="30"/>
  <c r="Q453" i="30"/>
  <c r="R453" i="30"/>
  <c r="P454" i="30"/>
  <c r="Q454" i="30"/>
  <c r="R454" i="30"/>
  <c r="P455" i="30"/>
  <c r="Q455" i="30"/>
  <c r="R455" i="30"/>
  <c r="P456" i="30"/>
  <c r="Q456" i="30"/>
  <c r="R456" i="30"/>
  <c r="P457" i="30"/>
  <c r="Q457" i="30"/>
  <c r="R457" i="30"/>
  <c r="P458" i="30"/>
  <c r="Q458" i="30"/>
  <c r="R458" i="30"/>
  <c r="P459" i="30"/>
  <c r="Q459" i="30"/>
  <c r="R459" i="30"/>
  <c r="P460" i="30"/>
  <c r="Q460" i="30"/>
  <c r="R460" i="30"/>
  <c r="P461" i="30"/>
  <c r="Q461" i="30"/>
  <c r="R461" i="30"/>
  <c r="P462" i="30"/>
  <c r="Q462" i="30"/>
  <c r="R462" i="30"/>
  <c r="P463" i="30"/>
  <c r="Q463" i="30"/>
  <c r="R463" i="30"/>
  <c r="P464" i="30"/>
  <c r="Q464" i="30"/>
  <c r="R464" i="30"/>
  <c r="P465" i="30"/>
  <c r="Q465" i="30"/>
  <c r="R465" i="30"/>
  <c r="P466" i="30"/>
  <c r="Q466" i="30"/>
  <c r="R466" i="30"/>
  <c r="P467" i="30"/>
  <c r="Q467" i="30"/>
  <c r="R467" i="30"/>
  <c r="P468" i="30"/>
  <c r="Q468" i="30"/>
  <c r="R468" i="30"/>
  <c r="P469" i="30"/>
  <c r="Q469" i="30"/>
  <c r="R469" i="30"/>
  <c r="P470" i="30"/>
  <c r="Q470" i="30"/>
  <c r="R470" i="30"/>
  <c r="P471" i="30"/>
  <c r="Q471" i="30"/>
  <c r="R471" i="30"/>
  <c r="P472" i="30"/>
  <c r="Q472" i="30"/>
  <c r="R472" i="30"/>
  <c r="P473" i="30"/>
  <c r="Q473" i="30"/>
  <c r="R473" i="30"/>
  <c r="P474" i="30"/>
  <c r="Q474" i="30"/>
  <c r="R474" i="30"/>
  <c r="P475" i="30"/>
  <c r="Q475" i="30"/>
  <c r="R475" i="30"/>
  <c r="P476" i="30"/>
  <c r="Q476" i="30"/>
  <c r="R476" i="30"/>
  <c r="P477" i="30"/>
  <c r="Q477" i="30"/>
  <c r="R477" i="30"/>
  <c r="P478" i="30"/>
  <c r="Q478" i="30"/>
  <c r="R478" i="30"/>
  <c r="P479" i="30"/>
  <c r="Q479" i="30"/>
  <c r="R479" i="30"/>
  <c r="P480" i="30"/>
  <c r="Q480" i="30"/>
  <c r="R480" i="30"/>
  <c r="P481" i="30"/>
  <c r="Q481" i="30"/>
  <c r="R481" i="30"/>
  <c r="P482" i="30"/>
  <c r="Q482" i="30"/>
  <c r="R482" i="30"/>
  <c r="P483" i="30"/>
  <c r="Q483" i="30"/>
  <c r="R483" i="30"/>
  <c r="P484" i="30"/>
  <c r="Q484" i="30"/>
  <c r="R484" i="30"/>
  <c r="P485" i="30"/>
  <c r="Q485" i="30"/>
  <c r="R485" i="30"/>
  <c r="P486" i="30"/>
  <c r="Q486" i="30"/>
  <c r="R486" i="30"/>
  <c r="P487" i="30"/>
  <c r="Q487" i="30"/>
  <c r="R487" i="30"/>
  <c r="P488" i="30"/>
  <c r="Q488" i="30"/>
  <c r="R488" i="30"/>
  <c r="P489" i="30"/>
  <c r="Q489" i="30"/>
  <c r="R489" i="30"/>
  <c r="P490" i="30"/>
  <c r="Q490" i="30"/>
  <c r="R490" i="30"/>
  <c r="P491" i="30"/>
  <c r="Q491" i="30"/>
  <c r="R491" i="30"/>
  <c r="P492" i="30"/>
  <c r="Q492" i="30"/>
  <c r="R492" i="30"/>
  <c r="P493" i="30"/>
  <c r="Q493" i="30"/>
  <c r="R493" i="30"/>
  <c r="P494" i="30"/>
  <c r="Q494" i="30"/>
  <c r="R494" i="30"/>
  <c r="P495" i="30"/>
  <c r="Q495" i="30"/>
  <c r="R495" i="30"/>
  <c r="P496" i="30"/>
  <c r="Q496" i="30"/>
  <c r="R496" i="30"/>
  <c r="P497" i="30"/>
  <c r="Q497" i="30"/>
  <c r="R497" i="30"/>
  <c r="P498" i="30"/>
  <c r="Q498" i="30"/>
  <c r="R498" i="30"/>
  <c r="P499" i="30"/>
  <c r="Q499" i="30"/>
  <c r="R499" i="30"/>
  <c r="P500" i="30"/>
  <c r="Q500" i="30"/>
  <c r="R500" i="30"/>
  <c r="P501" i="30"/>
  <c r="Q501" i="30"/>
  <c r="R501" i="30"/>
  <c r="P502" i="30"/>
  <c r="Q502" i="30"/>
  <c r="R502" i="30"/>
  <c r="P503" i="30"/>
  <c r="Q503" i="30"/>
  <c r="R503" i="30"/>
  <c r="P504" i="30"/>
  <c r="Q504" i="30"/>
  <c r="R504" i="30"/>
  <c r="P505" i="30"/>
  <c r="Q505" i="30"/>
  <c r="R505" i="30"/>
  <c r="P506" i="30"/>
  <c r="Q506" i="30"/>
  <c r="R506" i="30"/>
  <c r="P507" i="30"/>
  <c r="Q507" i="30"/>
  <c r="R507" i="30"/>
  <c r="P508" i="30"/>
  <c r="Q508" i="30"/>
  <c r="R508" i="30"/>
  <c r="P509" i="30"/>
  <c r="Q509" i="30"/>
  <c r="R509" i="30"/>
  <c r="P510" i="30"/>
  <c r="Q510" i="30"/>
  <c r="R510" i="30"/>
  <c r="P511" i="30"/>
  <c r="Q511" i="30"/>
  <c r="R511" i="30"/>
  <c r="P512" i="30"/>
  <c r="Q512" i="30"/>
  <c r="R512" i="30"/>
  <c r="P513" i="30"/>
  <c r="Q513" i="30"/>
  <c r="R513" i="30"/>
  <c r="P514" i="30"/>
  <c r="Q514" i="30"/>
  <c r="R514" i="30"/>
  <c r="P515" i="30"/>
  <c r="Q515" i="30"/>
  <c r="R515" i="30"/>
  <c r="P516" i="30"/>
  <c r="Q516" i="30"/>
  <c r="R516" i="30"/>
  <c r="P517" i="30"/>
  <c r="Q517" i="30"/>
  <c r="R517" i="30"/>
  <c r="P518" i="30"/>
  <c r="Q518" i="30"/>
  <c r="R518" i="30"/>
  <c r="P519" i="30"/>
  <c r="Q519" i="30"/>
  <c r="R519" i="30"/>
  <c r="P520" i="30"/>
  <c r="Q520" i="30"/>
  <c r="R520" i="30"/>
  <c r="P521" i="30"/>
  <c r="Q521" i="30"/>
  <c r="R521" i="30"/>
  <c r="P522" i="30"/>
  <c r="Q522" i="30"/>
  <c r="R522" i="30"/>
  <c r="P523" i="30"/>
  <c r="Q523" i="30"/>
  <c r="R523" i="30"/>
  <c r="P524" i="30"/>
  <c r="Q524" i="30"/>
  <c r="R524" i="30"/>
  <c r="P525" i="30"/>
  <c r="Q525" i="30"/>
  <c r="R525" i="30"/>
  <c r="P526" i="30"/>
  <c r="Q526" i="30"/>
  <c r="R526" i="30"/>
  <c r="P527" i="30"/>
  <c r="Q527" i="30"/>
  <c r="R527" i="30"/>
  <c r="P528" i="30"/>
  <c r="Q528" i="30"/>
  <c r="R528" i="30"/>
  <c r="P529" i="30"/>
  <c r="Q529" i="30"/>
  <c r="R529" i="30"/>
  <c r="P530" i="30"/>
  <c r="Q530" i="30"/>
  <c r="R530" i="30"/>
  <c r="P531" i="30"/>
  <c r="Q531" i="30"/>
  <c r="R531" i="30"/>
  <c r="P532" i="30"/>
  <c r="Q532" i="30"/>
  <c r="R532" i="30"/>
  <c r="P533" i="30"/>
  <c r="Q533" i="30"/>
  <c r="R533" i="30"/>
  <c r="P534" i="30"/>
  <c r="Q534" i="30"/>
  <c r="R534" i="30"/>
  <c r="P535" i="30"/>
  <c r="Q535" i="30"/>
  <c r="R535" i="30"/>
  <c r="P536" i="30"/>
  <c r="Q536" i="30"/>
  <c r="R536" i="30"/>
  <c r="P537" i="30"/>
  <c r="Q537" i="30"/>
  <c r="R537" i="30"/>
  <c r="P538" i="30"/>
  <c r="Q538" i="30"/>
  <c r="R538" i="30"/>
  <c r="P539" i="30"/>
  <c r="Q539" i="30"/>
  <c r="R539" i="30"/>
  <c r="P540" i="30"/>
  <c r="Q540" i="30"/>
  <c r="R540" i="30"/>
  <c r="P541" i="30"/>
  <c r="Q541" i="30"/>
  <c r="R541" i="30"/>
  <c r="P542" i="30"/>
  <c r="Q542" i="30"/>
  <c r="R542" i="30"/>
  <c r="P543" i="30"/>
  <c r="Q543" i="30"/>
  <c r="R543" i="30"/>
  <c r="P544" i="30"/>
  <c r="Q544" i="30"/>
  <c r="R544" i="30"/>
  <c r="P545" i="30"/>
  <c r="Q545" i="30"/>
  <c r="R545" i="30"/>
  <c r="P546" i="30"/>
  <c r="Q546" i="30"/>
  <c r="R546" i="30"/>
  <c r="P547" i="30"/>
  <c r="Q547" i="30"/>
  <c r="R547" i="30"/>
  <c r="P548" i="30"/>
  <c r="Q548" i="30"/>
  <c r="R548" i="30"/>
  <c r="P549" i="30"/>
  <c r="Q549" i="30"/>
  <c r="R549" i="30"/>
  <c r="P550" i="30"/>
  <c r="Q550" i="30"/>
  <c r="R550" i="30"/>
  <c r="P551" i="30"/>
  <c r="Q551" i="30"/>
  <c r="R551" i="30"/>
  <c r="P552" i="30"/>
  <c r="Q552" i="30"/>
  <c r="R552" i="30"/>
  <c r="P553" i="30"/>
  <c r="Q553" i="30"/>
  <c r="R553" i="30"/>
  <c r="P554" i="30"/>
  <c r="Q554" i="30"/>
  <c r="R554" i="30"/>
  <c r="P555" i="30"/>
  <c r="Q555" i="30"/>
  <c r="R555" i="30"/>
  <c r="P556" i="30"/>
  <c r="Q556" i="30"/>
  <c r="R556" i="30"/>
  <c r="P557" i="30"/>
  <c r="Q557" i="30"/>
  <c r="R557" i="30"/>
  <c r="P558" i="30"/>
  <c r="Q558" i="30"/>
  <c r="R558" i="30"/>
  <c r="P559" i="30"/>
  <c r="Q559" i="30"/>
  <c r="R559" i="30"/>
  <c r="P560" i="30"/>
  <c r="Q560" i="30"/>
  <c r="R560" i="30"/>
  <c r="P561" i="30"/>
  <c r="Q561" i="30"/>
  <c r="R561" i="30"/>
  <c r="P562" i="30"/>
  <c r="Q562" i="30"/>
  <c r="R562" i="30"/>
  <c r="P563" i="30"/>
  <c r="Q563" i="30"/>
  <c r="R563" i="30"/>
  <c r="P564" i="30"/>
  <c r="Q564" i="30"/>
  <c r="R564" i="30"/>
  <c r="P565" i="30"/>
  <c r="Q565" i="30"/>
  <c r="R565" i="30"/>
  <c r="P566" i="30"/>
  <c r="Q566" i="30"/>
  <c r="R566" i="30"/>
  <c r="P567" i="30"/>
  <c r="Q567" i="30"/>
  <c r="R567" i="30"/>
  <c r="P568" i="30"/>
  <c r="Q568" i="30"/>
  <c r="R568" i="30"/>
  <c r="P569" i="30"/>
  <c r="Q569" i="30"/>
  <c r="R569" i="30"/>
  <c r="P570" i="30"/>
  <c r="Q570" i="30"/>
  <c r="R570" i="30"/>
  <c r="P571" i="30"/>
  <c r="Q571" i="30"/>
  <c r="R571" i="30"/>
  <c r="P572" i="30"/>
  <c r="Q572" i="30"/>
  <c r="R572" i="30"/>
  <c r="P573" i="30"/>
  <c r="Q573" i="30"/>
  <c r="R573" i="30"/>
  <c r="P574" i="30"/>
  <c r="Q574" i="30"/>
  <c r="R574" i="30"/>
  <c r="P575" i="30"/>
  <c r="Q575" i="30"/>
  <c r="R575" i="30"/>
  <c r="P576" i="30"/>
  <c r="Q576" i="30"/>
  <c r="R576" i="30"/>
  <c r="P577" i="30"/>
  <c r="Q577" i="30"/>
  <c r="R577" i="30"/>
  <c r="P578" i="30"/>
  <c r="Q578" i="30"/>
  <c r="R578" i="30"/>
  <c r="P579" i="30"/>
  <c r="Q579" i="30"/>
  <c r="R579" i="30"/>
  <c r="P580" i="30"/>
  <c r="Q580" i="30"/>
  <c r="R580" i="30"/>
  <c r="P581" i="30"/>
  <c r="Q581" i="30"/>
  <c r="R581" i="30"/>
  <c r="P582" i="30"/>
  <c r="Q582" i="30"/>
  <c r="R582" i="30"/>
  <c r="P583" i="30"/>
  <c r="Q583" i="30"/>
  <c r="R583" i="30"/>
  <c r="P584" i="30"/>
  <c r="Q584" i="30"/>
  <c r="R584" i="30"/>
  <c r="P585" i="30"/>
  <c r="Q585" i="30"/>
  <c r="R585" i="30"/>
  <c r="P586" i="30"/>
  <c r="Q586" i="30"/>
  <c r="R586" i="30"/>
  <c r="P587" i="30"/>
  <c r="Q587" i="30"/>
  <c r="R587" i="30"/>
  <c r="P588" i="30"/>
  <c r="Q588" i="30"/>
  <c r="R588" i="30"/>
  <c r="P589" i="30"/>
  <c r="Q589" i="30"/>
  <c r="R589" i="30"/>
  <c r="P590" i="30"/>
  <c r="Q590" i="30"/>
  <c r="R590" i="30"/>
  <c r="P591" i="30"/>
  <c r="Q591" i="30"/>
  <c r="R591" i="30"/>
  <c r="P592" i="30"/>
  <c r="Q592" i="30"/>
  <c r="R592" i="30"/>
  <c r="P593" i="30"/>
  <c r="Q593" i="30"/>
  <c r="R593" i="30"/>
  <c r="P594" i="30"/>
  <c r="Q594" i="30"/>
  <c r="R594" i="30"/>
  <c r="P595" i="30"/>
  <c r="Q595" i="30"/>
  <c r="R595" i="30"/>
  <c r="P596" i="30"/>
  <c r="Q596" i="30"/>
  <c r="R596" i="30"/>
  <c r="P597" i="30"/>
  <c r="Q597" i="30"/>
  <c r="R597" i="30"/>
  <c r="P598" i="30"/>
  <c r="Q598" i="30"/>
  <c r="R598" i="30"/>
  <c r="P599" i="30"/>
  <c r="Q599" i="30"/>
  <c r="R599" i="30"/>
  <c r="P600" i="30"/>
  <c r="Q600" i="30"/>
  <c r="R600" i="30"/>
  <c r="P601" i="30"/>
  <c r="Q601" i="30"/>
  <c r="R601" i="30"/>
  <c r="P602" i="30"/>
  <c r="Q602" i="30"/>
  <c r="R602" i="30"/>
  <c r="P603" i="30"/>
  <c r="Q603" i="30"/>
  <c r="R603" i="30"/>
  <c r="P604" i="30"/>
  <c r="Q604" i="30"/>
  <c r="R604" i="30"/>
  <c r="P605" i="30"/>
  <c r="Q605" i="30"/>
  <c r="R605" i="30"/>
  <c r="P606" i="30"/>
  <c r="Q606" i="30"/>
  <c r="R606" i="30"/>
  <c r="P607" i="30"/>
  <c r="Q607" i="30"/>
  <c r="R607" i="30"/>
  <c r="P608" i="30"/>
  <c r="Q608" i="30"/>
  <c r="R608" i="30"/>
  <c r="P609" i="30"/>
  <c r="Q609" i="30"/>
  <c r="R609" i="30"/>
  <c r="P610" i="30"/>
  <c r="Q610" i="30"/>
  <c r="R610" i="30"/>
  <c r="P611" i="30"/>
  <c r="Q611" i="30"/>
  <c r="R611" i="30"/>
  <c r="P612" i="30"/>
  <c r="Q612" i="30"/>
  <c r="R612" i="30"/>
  <c r="P613" i="30"/>
  <c r="Q613" i="30"/>
  <c r="R613" i="30"/>
  <c r="P614" i="30"/>
  <c r="Q614" i="30"/>
  <c r="R614" i="30"/>
  <c r="P615" i="30"/>
  <c r="Q615" i="30"/>
  <c r="R615" i="30"/>
  <c r="P616" i="30"/>
  <c r="Q616" i="30"/>
  <c r="R616" i="30"/>
  <c r="P617" i="30"/>
  <c r="Q617" i="30"/>
  <c r="R617" i="30"/>
  <c r="P618" i="30"/>
  <c r="Q618" i="30"/>
  <c r="R618" i="30"/>
  <c r="P619" i="30"/>
  <c r="Q619" i="30"/>
  <c r="R619" i="30"/>
  <c r="P620" i="30"/>
  <c r="Q620" i="30"/>
  <c r="R620" i="30"/>
  <c r="P621" i="30"/>
  <c r="Q621" i="30"/>
  <c r="R621" i="30"/>
  <c r="P622" i="30"/>
  <c r="Q622" i="30"/>
  <c r="R622" i="30"/>
  <c r="P623" i="30"/>
  <c r="Q623" i="30"/>
  <c r="R623" i="30"/>
  <c r="P624" i="30"/>
  <c r="Q624" i="30"/>
  <c r="R624" i="30"/>
  <c r="P625" i="30"/>
  <c r="Q625" i="30"/>
  <c r="R625" i="30"/>
  <c r="P626" i="30"/>
  <c r="Q626" i="30"/>
  <c r="R626" i="30"/>
  <c r="P627" i="30"/>
  <c r="Q627" i="30"/>
  <c r="R627" i="30"/>
  <c r="P628" i="30"/>
  <c r="Q628" i="30"/>
  <c r="R628" i="30"/>
  <c r="P629" i="30"/>
  <c r="Q629" i="30"/>
  <c r="R629" i="30"/>
  <c r="P630" i="30"/>
  <c r="Q630" i="30"/>
  <c r="R630" i="30"/>
  <c r="P631" i="30"/>
  <c r="Q631" i="30"/>
  <c r="R631" i="30"/>
  <c r="P632" i="30"/>
  <c r="Q632" i="30"/>
  <c r="R632" i="30"/>
  <c r="P633" i="30"/>
  <c r="Q633" i="30"/>
  <c r="R633" i="30"/>
  <c r="P634" i="30"/>
  <c r="Q634" i="30"/>
  <c r="R634" i="30"/>
  <c r="P635" i="30"/>
  <c r="Q635" i="30"/>
  <c r="R635" i="30"/>
  <c r="P636" i="30"/>
  <c r="Q636" i="30"/>
  <c r="R636" i="30"/>
  <c r="P637" i="30"/>
  <c r="Q637" i="30"/>
  <c r="R637" i="30"/>
  <c r="P638" i="30"/>
  <c r="Q638" i="30"/>
  <c r="R638" i="30"/>
  <c r="P639" i="30"/>
  <c r="Q639" i="30"/>
  <c r="R639" i="30"/>
  <c r="P640" i="30"/>
  <c r="Q640" i="30"/>
  <c r="R640" i="30"/>
  <c r="P641" i="30"/>
  <c r="Q641" i="30"/>
  <c r="R641" i="30"/>
  <c r="P642" i="30"/>
  <c r="Q642" i="30"/>
  <c r="R642" i="30"/>
  <c r="P643" i="30"/>
  <c r="Q643" i="30"/>
  <c r="R643" i="30"/>
  <c r="P644" i="30"/>
  <c r="Q644" i="30"/>
  <c r="R644" i="30"/>
  <c r="P645" i="30"/>
  <c r="Q645" i="30"/>
  <c r="R645" i="30"/>
  <c r="P646" i="30"/>
  <c r="Q646" i="30"/>
  <c r="R646" i="30"/>
  <c r="P647" i="30"/>
  <c r="Q647" i="30"/>
  <c r="R647" i="30"/>
  <c r="P648" i="30"/>
  <c r="Q648" i="30"/>
  <c r="R648" i="30"/>
  <c r="P649" i="30"/>
  <c r="Q649" i="30"/>
  <c r="R649" i="30"/>
  <c r="P650" i="30"/>
  <c r="Q650" i="30"/>
  <c r="R650" i="30"/>
  <c r="P651" i="30"/>
  <c r="Q651" i="30"/>
  <c r="R651" i="30"/>
  <c r="P652" i="30"/>
  <c r="Q652" i="30"/>
  <c r="R652" i="30"/>
  <c r="P653" i="30"/>
  <c r="Q653" i="30"/>
  <c r="R653" i="30"/>
  <c r="P654" i="30"/>
  <c r="Q654" i="30"/>
  <c r="R654" i="30"/>
  <c r="P655" i="30"/>
  <c r="Q655" i="30"/>
  <c r="R655" i="30"/>
  <c r="P656" i="30"/>
  <c r="Q656" i="30"/>
  <c r="R656" i="30"/>
  <c r="P657" i="30"/>
  <c r="Q657" i="30"/>
  <c r="R657" i="30"/>
  <c r="P658" i="30"/>
  <c r="Q658" i="30"/>
  <c r="R658" i="30"/>
  <c r="P659" i="30"/>
  <c r="Q659" i="30"/>
  <c r="R659" i="30"/>
  <c r="P660" i="30"/>
  <c r="Q660" i="30"/>
  <c r="R660" i="30"/>
  <c r="P661" i="30"/>
  <c r="Q661" i="30"/>
  <c r="R661" i="30"/>
  <c r="P662" i="30"/>
  <c r="Q662" i="30"/>
  <c r="R662" i="30"/>
  <c r="P663" i="30"/>
  <c r="Q663" i="30"/>
  <c r="R663" i="30"/>
  <c r="P664" i="30"/>
  <c r="Q664" i="30"/>
  <c r="R664" i="30"/>
  <c r="P665" i="30"/>
  <c r="Q665" i="30"/>
  <c r="R665" i="30"/>
  <c r="P666" i="30"/>
  <c r="Q666" i="30"/>
  <c r="R666" i="30"/>
  <c r="P667" i="30"/>
  <c r="Q667" i="30"/>
  <c r="R667" i="30"/>
  <c r="P668" i="30"/>
  <c r="Q668" i="30"/>
  <c r="R668" i="30"/>
  <c r="P669" i="30"/>
  <c r="Q669" i="30"/>
  <c r="R669" i="30"/>
  <c r="P670" i="30"/>
  <c r="Q670" i="30"/>
  <c r="R670" i="30"/>
  <c r="P671" i="30"/>
  <c r="Q671" i="30"/>
  <c r="R671" i="30"/>
  <c r="P672" i="30"/>
  <c r="Q672" i="30"/>
  <c r="R672" i="30"/>
  <c r="P673" i="30"/>
  <c r="Q673" i="30"/>
  <c r="R673" i="30"/>
  <c r="P674" i="30"/>
  <c r="Q674" i="30"/>
  <c r="R674" i="30"/>
  <c r="P675" i="30"/>
  <c r="Q675" i="30"/>
  <c r="R675" i="30"/>
  <c r="P676" i="30"/>
  <c r="Q676" i="30"/>
  <c r="R676" i="30"/>
  <c r="P677" i="30"/>
  <c r="Q677" i="30"/>
  <c r="R677" i="30"/>
  <c r="P678" i="30"/>
  <c r="Q678" i="30"/>
  <c r="R678" i="30"/>
  <c r="P679" i="30"/>
  <c r="Q679" i="30"/>
  <c r="R679" i="30"/>
  <c r="P680" i="30"/>
  <c r="Q680" i="30"/>
  <c r="R680" i="30"/>
  <c r="P681" i="30"/>
  <c r="Q681" i="30"/>
  <c r="R681" i="30"/>
  <c r="P682" i="30"/>
  <c r="Q682" i="30"/>
  <c r="R682" i="30"/>
  <c r="P683" i="30"/>
  <c r="Q683" i="30"/>
  <c r="R683" i="30"/>
  <c r="P684" i="30"/>
  <c r="Q684" i="30"/>
  <c r="R684" i="30"/>
  <c r="P685" i="30"/>
  <c r="Q685" i="30"/>
  <c r="R685" i="30"/>
  <c r="P686" i="30"/>
  <c r="Q686" i="30"/>
  <c r="R686" i="30"/>
  <c r="P687" i="30"/>
  <c r="Q687" i="30"/>
  <c r="R687" i="30"/>
  <c r="P688" i="30"/>
  <c r="Q688" i="30"/>
  <c r="R688" i="30"/>
  <c r="P689" i="30"/>
  <c r="Q689" i="30"/>
  <c r="R689" i="30"/>
  <c r="P690" i="30"/>
  <c r="Q690" i="30"/>
  <c r="R690" i="30"/>
  <c r="P691" i="30"/>
  <c r="Q691" i="30"/>
  <c r="R691" i="30"/>
  <c r="P692" i="30"/>
  <c r="Q692" i="30"/>
  <c r="R692" i="30"/>
  <c r="P693" i="30"/>
  <c r="Q693" i="30"/>
  <c r="R693" i="30"/>
  <c r="P694" i="30"/>
  <c r="Q694" i="30"/>
  <c r="R694" i="30"/>
  <c r="P695" i="30"/>
  <c r="Q695" i="30"/>
  <c r="R695" i="30"/>
  <c r="P696" i="30"/>
  <c r="Q696" i="30"/>
  <c r="R696" i="30"/>
  <c r="P697" i="30"/>
  <c r="Q697" i="30"/>
  <c r="R697" i="30"/>
  <c r="P698" i="30"/>
  <c r="Q698" i="30"/>
  <c r="R698" i="30"/>
  <c r="P699" i="30"/>
  <c r="Q699" i="30"/>
  <c r="R699" i="30"/>
  <c r="P700" i="30"/>
  <c r="Q700" i="30"/>
  <c r="R700" i="30"/>
  <c r="P701" i="30"/>
  <c r="Q701" i="30"/>
  <c r="R701" i="30"/>
  <c r="P702" i="30"/>
  <c r="Q702" i="30"/>
  <c r="R702" i="30"/>
  <c r="P703" i="30"/>
  <c r="Q703" i="30"/>
  <c r="R703" i="30"/>
  <c r="P704" i="30"/>
  <c r="Q704" i="30"/>
  <c r="R704" i="30"/>
  <c r="P705" i="30"/>
  <c r="Q705" i="30"/>
  <c r="R705" i="30"/>
  <c r="P706" i="30"/>
  <c r="Q706" i="30"/>
  <c r="R706" i="30"/>
  <c r="P707" i="30"/>
  <c r="Q707" i="30"/>
  <c r="R707" i="30"/>
  <c r="P708" i="30"/>
  <c r="Q708" i="30"/>
  <c r="R708" i="30"/>
  <c r="P709" i="30"/>
  <c r="Q709" i="30"/>
  <c r="R709" i="30"/>
  <c r="P710" i="30"/>
  <c r="Q710" i="30"/>
  <c r="R710" i="30"/>
  <c r="P711" i="30"/>
  <c r="Q711" i="30"/>
  <c r="R711" i="30"/>
  <c r="P712" i="30"/>
  <c r="Q712" i="30"/>
  <c r="R712" i="30"/>
  <c r="P713" i="30"/>
  <c r="Q713" i="30"/>
  <c r="R713" i="30"/>
  <c r="P714" i="30"/>
  <c r="Q714" i="30"/>
  <c r="R714" i="30"/>
  <c r="P715" i="30"/>
  <c r="Q715" i="30"/>
  <c r="R715" i="30"/>
  <c r="P716" i="30"/>
  <c r="Q716" i="30"/>
  <c r="R716" i="30"/>
  <c r="P717" i="30"/>
  <c r="Q717" i="30"/>
  <c r="R717" i="30"/>
  <c r="P718" i="30"/>
  <c r="Q718" i="30"/>
  <c r="R718" i="30"/>
  <c r="P719" i="30"/>
  <c r="Q719" i="30"/>
  <c r="R719" i="30"/>
  <c r="P720" i="30"/>
  <c r="Q720" i="30"/>
  <c r="R720" i="30"/>
  <c r="P721" i="30"/>
  <c r="Q721" i="30"/>
  <c r="R721" i="30"/>
  <c r="P722" i="30"/>
  <c r="Q722" i="30"/>
  <c r="R722" i="30"/>
  <c r="P723" i="30"/>
  <c r="Q723" i="30"/>
  <c r="R723" i="30"/>
  <c r="P724" i="30"/>
  <c r="Q724" i="30"/>
  <c r="R724" i="30"/>
  <c r="P725" i="30"/>
  <c r="Q725" i="30"/>
  <c r="R725" i="30"/>
  <c r="P726" i="30"/>
  <c r="Q726" i="30"/>
  <c r="R726" i="30"/>
  <c r="P727" i="30"/>
  <c r="Q727" i="30"/>
  <c r="R727" i="30"/>
  <c r="P728" i="30"/>
  <c r="Q728" i="30"/>
  <c r="R728" i="30"/>
  <c r="P729" i="30"/>
  <c r="Q729" i="30"/>
  <c r="R729" i="30"/>
  <c r="P730" i="30"/>
  <c r="Q730" i="30"/>
  <c r="R730" i="30"/>
  <c r="P731" i="30"/>
  <c r="Q731" i="30"/>
  <c r="R731" i="30"/>
  <c r="P732" i="30"/>
  <c r="Q732" i="30"/>
  <c r="R732" i="30"/>
  <c r="P733" i="30"/>
  <c r="Q733" i="30"/>
  <c r="R733" i="30"/>
  <c r="P734" i="30"/>
  <c r="Q734" i="30"/>
  <c r="R734" i="30"/>
  <c r="P735" i="30"/>
  <c r="Q735" i="30"/>
  <c r="R735" i="30"/>
  <c r="P736" i="30"/>
  <c r="Q736" i="30"/>
  <c r="R736" i="30"/>
  <c r="P737" i="30"/>
  <c r="Q737" i="30"/>
  <c r="R737" i="30"/>
  <c r="P738" i="30"/>
  <c r="Q738" i="30"/>
  <c r="R738" i="30"/>
  <c r="P739" i="30"/>
  <c r="Q739" i="30"/>
  <c r="R739" i="30"/>
  <c r="P740" i="30"/>
  <c r="Q740" i="30"/>
  <c r="R740" i="30"/>
  <c r="P741" i="30"/>
  <c r="Q741" i="30"/>
  <c r="R741" i="30"/>
  <c r="P742" i="30"/>
  <c r="Q742" i="30"/>
  <c r="R742" i="30"/>
  <c r="P743" i="30"/>
  <c r="Q743" i="30"/>
  <c r="R743" i="30"/>
  <c r="P744" i="30"/>
  <c r="Q744" i="30"/>
  <c r="R744" i="30"/>
  <c r="P745" i="30"/>
  <c r="Q745" i="30"/>
  <c r="R745" i="30"/>
  <c r="P746" i="30"/>
  <c r="Q746" i="30"/>
  <c r="R746" i="30"/>
  <c r="P747" i="30"/>
  <c r="Q747" i="30"/>
  <c r="R747" i="30"/>
  <c r="P748" i="30"/>
  <c r="Q748" i="30"/>
  <c r="R748" i="30"/>
  <c r="P749" i="30"/>
  <c r="Q749" i="30"/>
  <c r="R749" i="30"/>
  <c r="P750" i="30"/>
  <c r="Q750" i="30"/>
  <c r="R750" i="30"/>
  <c r="P751" i="30"/>
  <c r="Q751" i="30"/>
  <c r="R751" i="30"/>
  <c r="P752" i="30"/>
  <c r="Q752" i="30"/>
  <c r="R752" i="30"/>
  <c r="P753" i="30"/>
  <c r="Q753" i="30"/>
  <c r="R753" i="30"/>
  <c r="P754" i="30"/>
  <c r="Q754" i="30"/>
  <c r="R754" i="30"/>
  <c r="P755" i="30"/>
  <c r="Q755" i="30"/>
  <c r="R755" i="30"/>
  <c r="P756" i="30"/>
  <c r="Q756" i="30"/>
  <c r="R756" i="30"/>
  <c r="P757" i="30"/>
  <c r="Q757" i="30"/>
  <c r="R757" i="30"/>
  <c r="P758" i="30"/>
  <c r="Q758" i="30"/>
  <c r="R758" i="30"/>
  <c r="P759" i="30"/>
  <c r="Q759" i="30"/>
  <c r="R759" i="30"/>
  <c r="P760" i="30"/>
  <c r="Q760" i="30"/>
  <c r="R760" i="30"/>
  <c r="P761" i="30"/>
  <c r="Q761" i="30"/>
  <c r="R761" i="30"/>
  <c r="P762" i="30"/>
  <c r="Q762" i="30"/>
  <c r="R762" i="30"/>
  <c r="P763" i="30"/>
  <c r="Q763" i="30"/>
  <c r="R763" i="30"/>
  <c r="P764" i="30"/>
  <c r="Q764" i="30"/>
  <c r="R764" i="30"/>
  <c r="P765" i="30"/>
  <c r="Q765" i="30"/>
  <c r="R765" i="30"/>
  <c r="P766" i="30"/>
  <c r="Q766" i="30"/>
  <c r="R766" i="30"/>
  <c r="P767" i="30"/>
  <c r="Q767" i="30"/>
  <c r="R767" i="30"/>
  <c r="P768" i="30"/>
  <c r="Q768" i="30"/>
  <c r="R768" i="30"/>
  <c r="P769" i="30"/>
  <c r="Q769" i="30"/>
  <c r="R769" i="30"/>
  <c r="P770" i="30"/>
  <c r="Q770" i="30"/>
  <c r="R770" i="30"/>
  <c r="P771" i="30"/>
  <c r="Q771" i="30"/>
  <c r="R771" i="30"/>
  <c r="P772" i="30"/>
  <c r="Q772" i="30"/>
  <c r="R772" i="30"/>
  <c r="P773" i="30"/>
  <c r="Q773" i="30"/>
  <c r="R773" i="30"/>
  <c r="P774" i="30"/>
  <c r="Q774" i="30"/>
  <c r="R774" i="30"/>
  <c r="P775" i="30"/>
  <c r="Q775" i="30"/>
  <c r="R775" i="30"/>
  <c r="P776" i="30"/>
  <c r="Q776" i="30"/>
  <c r="R776" i="30"/>
  <c r="P777" i="30"/>
  <c r="Q777" i="30"/>
  <c r="R777" i="30"/>
  <c r="P778" i="30"/>
  <c r="Q778" i="30"/>
  <c r="R778" i="30"/>
  <c r="P779" i="30"/>
  <c r="Q779" i="30"/>
  <c r="R779" i="30"/>
  <c r="P780" i="30"/>
  <c r="Q780" i="30"/>
  <c r="R780" i="30"/>
  <c r="P781" i="30"/>
  <c r="Q781" i="30"/>
  <c r="R781" i="30"/>
  <c r="P782" i="30"/>
  <c r="Q782" i="30"/>
  <c r="R782" i="30"/>
  <c r="P783" i="30"/>
  <c r="Q783" i="30"/>
  <c r="R783" i="30"/>
  <c r="P784" i="30"/>
  <c r="Q784" i="30"/>
  <c r="R784" i="30"/>
  <c r="P785" i="30"/>
  <c r="Q785" i="30"/>
  <c r="R785" i="30"/>
  <c r="P786" i="30"/>
  <c r="Q786" i="30"/>
  <c r="R786" i="30"/>
  <c r="P787" i="30"/>
  <c r="Q787" i="30"/>
  <c r="R787" i="30"/>
  <c r="P788" i="30"/>
  <c r="Q788" i="30"/>
  <c r="R788" i="30"/>
  <c r="P789" i="30"/>
  <c r="Q789" i="30"/>
  <c r="R789" i="30"/>
  <c r="P790" i="30"/>
  <c r="Q790" i="30"/>
  <c r="R790" i="30"/>
  <c r="P791" i="30"/>
  <c r="Q791" i="30"/>
  <c r="R791" i="30"/>
  <c r="P792" i="30"/>
  <c r="Q792" i="30"/>
  <c r="R792" i="30"/>
  <c r="P793" i="30"/>
  <c r="Q793" i="30"/>
  <c r="R793" i="30"/>
  <c r="P794" i="30"/>
  <c r="Q794" i="30"/>
  <c r="R794" i="30"/>
  <c r="P795" i="30"/>
  <c r="Q795" i="30"/>
  <c r="R795" i="30"/>
  <c r="P796" i="30"/>
  <c r="Q796" i="30"/>
  <c r="R796" i="30"/>
  <c r="P797" i="30"/>
  <c r="Q797" i="30"/>
  <c r="R797" i="30"/>
  <c r="P798" i="30"/>
  <c r="Q798" i="30"/>
  <c r="R798" i="30"/>
  <c r="P799" i="30"/>
  <c r="Q799" i="30"/>
  <c r="R799" i="30"/>
  <c r="P800" i="30"/>
  <c r="Q800" i="30"/>
  <c r="R800" i="30"/>
  <c r="P801" i="30"/>
  <c r="Q801" i="30"/>
  <c r="R801" i="30"/>
  <c r="P802" i="30"/>
  <c r="Q802" i="30"/>
  <c r="R802" i="30"/>
  <c r="P803" i="30"/>
  <c r="Q803" i="30"/>
  <c r="R803" i="30"/>
  <c r="P804" i="30"/>
  <c r="Q804" i="30"/>
  <c r="R804" i="30"/>
  <c r="P805" i="30"/>
  <c r="Q805" i="30"/>
  <c r="R805" i="30"/>
  <c r="P806" i="30"/>
  <c r="Q806" i="30"/>
  <c r="R806" i="30"/>
  <c r="P807" i="30"/>
  <c r="Q807" i="30"/>
  <c r="R807" i="30"/>
  <c r="O807" i="30" s="1"/>
  <c r="P808" i="30"/>
  <c r="Q808" i="30"/>
  <c r="R808" i="30"/>
  <c r="P809" i="30"/>
  <c r="Q809" i="30"/>
  <c r="R809" i="30"/>
  <c r="P810" i="30"/>
  <c r="Q810" i="30"/>
  <c r="R810" i="30"/>
  <c r="P811" i="30"/>
  <c r="Q811" i="30"/>
  <c r="R811" i="30"/>
  <c r="O811" i="30" s="1"/>
  <c r="P812" i="30"/>
  <c r="Q812" i="30"/>
  <c r="R812" i="30"/>
  <c r="P813" i="30"/>
  <c r="Q813" i="30"/>
  <c r="R813" i="30"/>
  <c r="P814" i="30"/>
  <c r="Q814" i="30"/>
  <c r="R814" i="30"/>
  <c r="P815" i="30"/>
  <c r="Q815" i="30"/>
  <c r="R815" i="30"/>
  <c r="O815" i="30" s="1"/>
  <c r="P816" i="30"/>
  <c r="Q816" i="30"/>
  <c r="R816" i="30"/>
  <c r="P817" i="30"/>
  <c r="Q817" i="30"/>
  <c r="R817" i="30"/>
  <c r="P818" i="30"/>
  <c r="Q818" i="30"/>
  <c r="R818" i="30"/>
  <c r="P819" i="30"/>
  <c r="Q819" i="30"/>
  <c r="R819" i="30"/>
  <c r="O819" i="30" s="1"/>
  <c r="P820" i="30"/>
  <c r="Q820" i="30"/>
  <c r="R820" i="30"/>
  <c r="P821" i="30"/>
  <c r="Q821" i="30"/>
  <c r="R821" i="30"/>
  <c r="P822" i="30"/>
  <c r="Q822" i="30"/>
  <c r="R822" i="30"/>
  <c r="P823" i="30"/>
  <c r="Q823" i="30"/>
  <c r="R823" i="30"/>
  <c r="O823" i="30" s="1"/>
  <c r="P824" i="30"/>
  <c r="Q824" i="30"/>
  <c r="R824" i="30"/>
  <c r="P825" i="30"/>
  <c r="Q825" i="30"/>
  <c r="R825" i="30"/>
  <c r="P826" i="30"/>
  <c r="Q826" i="30"/>
  <c r="R826" i="30"/>
  <c r="P827" i="30"/>
  <c r="Q827" i="30"/>
  <c r="R827" i="30"/>
  <c r="O827" i="30" s="1"/>
  <c r="P828" i="30"/>
  <c r="Q828" i="30"/>
  <c r="R828" i="30"/>
  <c r="P829" i="30"/>
  <c r="Q829" i="30"/>
  <c r="R829" i="30"/>
  <c r="P830" i="30"/>
  <c r="Q830" i="30"/>
  <c r="R830" i="30"/>
  <c r="P831" i="30"/>
  <c r="Q831" i="30"/>
  <c r="R831" i="30"/>
  <c r="O831" i="30" s="1"/>
  <c r="P832" i="30"/>
  <c r="Q832" i="30"/>
  <c r="R832" i="30"/>
  <c r="P833" i="30"/>
  <c r="Q833" i="30"/>
  <c r="R833" i="30"/>
  <c r="P834" i="30"/>
  <c r="Q834" i="30"/>
  <c r="R834" i="30"/>
  <c r="P835" i="30"/>
  <c r="Q835" i="30"/>
  <c r="R835" i="30"/>
  <c r="O835" i="30" s="1"/>
  <c r="P836" i="30"/>
  <c r="Q836" i="30"/>
  <c r="R836" i="30"/>
  <c r="P837" i="30"/>
  <c r="Q837" i="30"/>
  <c r="R837" i="30"/>
  <c r="P838" i="30"/>
  <c r="Q838" i="30"/>
  <c r="R838" i="30"/>
  <c r="P839" i="30"/>
  <c r="Q839" i="30"/>
  <c r="R839" i="30"/>
  <c r="O839" i="30" s="1"/>
  <c r="P840" i="30"/>
  <c r="Q840" i="30"/>
  <c r="R840" i="30"/>
  <c r="P841" i="30"/>
  <c r="Q841" i="30"/>
  <c r="R841" i="30"/>
  <c r="P842" i="30"/>
  <c r="Q842" i="30"/>
  <c r="R842" i="30"/>
  <c r="P843" i="30"/>
  <c r="Q843" i="30"/>
  <c r="R843" i="30"/>
  <c r="O843" i="30" s="1"/>
  <c r="P844" i="30"/>
  <c r="Q844" i="30"/>
  <c r="R844" i="30"/>
  <c r="P845" i="30"/>
  <c r="Q845" i="30"/>
  <c r="R845" i="30"/>
  <c r="P846" i="30"/>
  <c r="Q846" i="30"/>
  <c r="R846" i="30"/>
  <c r="P847" i="30"/>
  <c r="Q847" i="30"/>
  <c r="R847" i="30"/>
  <c r="O847" i="30" s="1"/>
  <c r="P848" i="30"/>
  <c r="Q848" i="30"/>
  <c r="R848" i="30"/>
  <c r="P849" i="30"/>
  <c r="Q849" i="30"/>
  <c r="R849" i="30"/>
  <c r="P850" i="30"/>
  <c r="Q850" i="30"/>
  <c r="R850" i="30"/>
  <c r="P851" i="30"/>
  <c r="Q851" i="30"/>
  <c r="R851" i="30"/>
  <c r="O851" i="30" s="1"/>
  <c r="P852" i="30"/>
  <c r="Q852" i="30"/>
  <c r="R852" i="30"/>
  <c r="P853" i="30"/>
  <c r="Q853" i="30"/>
  <c r="R853" i="30"/>
  <c r="P854" i="30"/>
  <c r="Q854" i="30"/>
  <c r="R854" i="30"/>
  <c r="P855" i="30"/>
  <c r="Q855" i="30"/>
  <c r="R855" i="30"/>
  <c r="O855" i="30" s="1"/>
  <c r="P856" i="30"/>
  <c r="Q856" i="30"/>
  <c r="R856" i="30"/>
  <c r="P857" i="30"/>
  <c r="Q857" i="30"/>
  <c r="R857" i="30"/>
  <c r="P858" i="30"/>
  <c r="Q858" i="30"/>
  <c r="R858" i="30"/>
  <c r="P859" i="30"/>
  <c r="Q859" i="30"/>
  <c r="R859" i="30"/>
  <c r="O859" i="30" s="1"/>
  <c r="P860" i="30"/>
  <c r="Q860" i="30"/>
  <c r="R860" i="30"/>
  <c r="P861" i="30"/>
  <c r="Q861" i="30"/>
  <c r="R861" i="30"/>
  <c r="P862" i="30"/>
  <c r="Q862" i="30"/>
  <c r="R862" i="30"/>
  <c r="P863" i="30"/>
  <c r="Q863" i="30"/>
  <c r="R863" i="30"/>
  <c r="O863" i="30" s="1"/>
  <c r="P864" i="30"/>
  <c r="Q864" i="30"/>
  <c r="R864" i="30"/>
  <c r="P865" i="30"/>
  <c r="Q865" i="30"/>
  <c r="R865" i="30"/>
  <c r="P866" i="30"/>
  <c r="Q866" i="30"/>
  <c r="R866" i="30"/>
  <c r="O866" i="30" s="1"/>
  <c r="P867" i="30"/>
  <c r="Q867" i="30"/>
  <c r="R867" i="30"/>
  <c r="O867" i="30" s="1"/>
  <c r="P868" i="30"/>
  <c r="Q868" i="30"/>
  <c r="R868" i="30"/>
  <c r="P869" i="30"/>
  <c r="Q869" i="30"/>
  <c r="R869" i="30"/>
  <c r="P870" i="30"/>
  <c r="Q870" i="30"/>
  <c r="R870" i="30"/>
  <c r="O870" i="30" s="1"/>
  <c r="P871" i="30"/>
  <c r="Q871" i="30"/>
  <c r="R871" i="30"/>
  <c r="O871" i="30" s="1"/>
  <c r="P872" i="30"/>
  <c r="Q872" i="30"/>
  <c r="R872" i="30"/>
  <c r="P873" i="30"/>
  <c r="Q873" i="30"/>
  <c r="R873" i="30"/>
  <c r="P874" i="30"/>
  <c r="Q874" i="30"/>
  <c r="R874" i="30"/>
  <c r="O874" i="30" s="1"/>
  <c r="P875" i="30"/>
  <c r="Q875" i="30"/>
  <c r="R875" i="30"/>
  <c r="O875" i="30" s="1"/>
  <c r="P876" i="30"/>
  <c r="Q876" i="30"/>
  <c r="R876" i="30"/>
  <c r="P877" i="30"/>
  <c r="Q877" i="30"/>
  <c r="R877" i="30"/>
  <c r="P878" i="30"/>
  <c r="Q878" i="30"/>
  <c r="R878" i="30"/>
  <c r="O878" i="30" s="1"/>
  <c r="P879" i="30"/>
  <c r="Q879" i="30"/>
  <c r="R879" i="30"/>
  <c r="O879" i="30" s="1"/>
  <c r="P880" i="30"/>
  <c r="Q880" i="30"/>
  <c r="R880" i="30"/>
  <c r="P881" i="30"/>
  <c r="Q881" i="30"/>
  <c r="R881" i="30"/>
  <c r="P882" i="30"/>
  <c r="Q882" i="30"/>
  <c r="R882" i="30"/>
  <c r="O882" i="30" s="1"/>
  <c r="P883" i="30"/>
  <c r="Q883" i="30"/>
  <c r="R883" i="30"/>
  <c r="O883" i="30" s="1"/>
  <c r="P884" i="30"/>
  <c r="Q884" i="30"/>
  <c r="R884" i="30"/>
  <c r="P885" i="30"/>
  <c r="Q885" i="30"/>
  <c r="R885" i="30"/>
  <c r="P886" i="30"/>
  <c r="Q886" i="30"/>
  <c r="R886" i="30"/>
  <c r="O886" i="30" s="1"/>
  <c r="P887" i="30"/>
  <c r="Q887" i="30"/>
  <c r="R887" i="30"/>
  <c r="O887" i="30" s="1"/>
  <c r="P888" i="30"/>
  <c r="Q888" i="30"/>
  <c r="R888" i="30"/>
  <c r="P889" i="30"/>
  <c r="Q889" i="30"/>
  <c r="R889" i="30"/>
  <c r="P890" i="30"/>
  <c r="Q890" i="30"/>
  <c r="R890" i="30"/>
  <c r="O890" i="30" s="1"/>
  <c r="P891" i="30"/>
  <c r="Q891" i="30"/>
  <c r="R891" i="30"/>
  <c r="O891" i="30" s="1"/>
  <c r="P892" i="30"/>
  <c r="Q892" i="30"/>
  <c r="R892" i="30"/>
  <c r="P893" i="30"/>
  <c r="Q893" i="30"/>
  <c r="R893" i="30"/>
  <c r="P894" i="30"/>
  <c r="Q894" i="30"/>
  <c r="R894" i="30"/>
  <c r="O894" i="30" s="1"/>
  <c r="P895" i="30"/>
  <c r="Q895" i="30"/>
  <c r="R895" i="30"/>
  <c r="O895" i="30" s="1"/>
  <c r="P896" i="30"/>
  <c r="Q896" i="30"/>
  <c r="R896" i="30"/>
  <c r="P897" i="30"/>
  <c r="Q897" i="30"/>
  <c r="R897" i="30"/>
  <c r="P898" i="30"/>
  <c r="Q898" i="30"/>
  <c r="R898" i="30"/>
  <c r="O898" i="30" s="1"/>
  <c r="P899" i="30"/>
  <c r="Q899" i="30"/>
  <c r="R899" i="30"/>
  <c r="O899" i="30" s="1"/>
  <c r="P900" i="30"/>
  <c r="Q900" i="30"/>
  <c r="R900" i="30"/>
  <c r="P901" i="30"/>
  <c r="Q901" i="30"/>
  <c r="R901" i="30"/>
  <c r="P902" i="30"/>
  <c r="Q902" i="30"/>
  <c r="R902" i="30"/>
  <c r="O902" i="30" s="1"/>
  <c r="P903" i="30"/>
  <c r="Q903" i="30"/>
  <c r="R903" i="30"/>
  <c r="O903" i="30" s="1"/>
  <c r="P904" i="30"/>
  <c r="Q904" i="30"/>
  <c r="R904" i="30"/>
  <c r="P905" i="30"/>
  <c r="Q905" i="30"/>
  <c r="R905" i="30"/>
  <c r="P906" i="30"/>
  <c r="Q906" i="30"/>
  <c r="R906" i="30"/>
  <c r="O906" i="30" s="1"/>
  <c r="P907" i="30"/>
  <c r="Q907" i="30"/>
  <c r="R907" i="30"/>
  <c r="O907" i="30" s="1"/>
  <c r="P908" i="30"/>
  <c r="Q908" i="30"/>
  <c r="R908" i="30"/>
  <c r="P909" i="30"/>
  <c r="Q909" i="30"/>
  <c r="R909" i="30"/>
  <c r="P910" i="30"/>
  <c r="Q910" i="30"/>
  <c r="R910" i="30"/>
  <c r="O910" i="30" s="1"/>
  <c r="P911" i="30"/>
  <c r="Q911" i="30"/>
  <c r="R911" i="30"/>
  <c r="O911" i="30" s="1"/>
  <c r="P912" i="30"/>
  <c r="Q912" i="30"/>
  <c r="R912" i="30"/>
  <c r="P913" i="30"/>
  <c r="Q913" i="30"/>
  <c r="R913" i="30"/>
  <c r="P914" i="30"/>
  <c r="Q914" i="30"/>
  <c r="R914" i="30"/>
  <c r="O914" i="30" s="1"/>
  <c r="P915" i="30"/>
  <c r="Q915" i="30"/>
  <c r="R915" i="30"/>
  <c r="O915" i="30" s="1"/>
  <c r="P916" i="30"/>
  <c r="Q916" i="30"/>
  <c r="R916" i="30"/>
  <c r="P917" i="30"/>
  <c r="Q917" i="30"/>
  <c r="R917" i="30"/>
  <c r="P918" i="30"/>
  <c r="Q918" i="30"/>
  <c r="R918" i="30"/>
  <c r="O918" i="30" s="1"/>
  <c r="P919" i="30"/>
  <c r="Q919" i="30"/>
  <c r="R919" i="30"/>
  <c r="O919" i="30" s="1"/>
  <c r="P920" i="30"/>
  <c r="Q920" i="30"/>
  <c r="R920" i="30"/>
  <c r="P921" i="30"/>
  <c r="Q921" i="30"/>
  <c r="R921" i="30"/>
  <c r="P922" i="30"/>
  <c r="Q922" i="30"/>
  <c r="R922" i="30"/>
  <c r="O922" i="30" s="1"/>
  <c r="P923" i="30"/>
  <c r="Q923" i="30"/>
  <c r="R923" i="30"/>
  <c r="O923" i="30" s="1"/>
  <c r="P924" i="30"/>
  <c r="Q924" i="30"/>
  <c r="R924" i="30"/>
  <c r="P925" i="30"/>
  <c r="Q925" i="30"/>
  <c r="R925" i="30"/>
  <c r="P926" i="30"/>
  <c r="Q926" i="30"/>
  <c r="R926" i="30"/>
  <c r="O926" i="30" s="1"/>
  <c r="P927" i="30"/>
  <c r="Q927" i="30"/>
  <c r="R927" i="30"/>
  <c r="O927" i="30" s="1"/>
  <c r="P928" i="30"/>
  <c r="Q928" i="30"/>
  <c r="R928" i="30"/>
  <c r="P929" i="30"/>
  <c r="Q929" i="30"/>
  <c r="R929" i="30"/>
  <c r="P930" i="30"/>
  <c r="Q930" i="30"/>
  <c r="R930" i="30"/>
  <c r="O930" i="30" s="1"/>
  <c r="P931" i="30"/>
  <c r="Q931" i="30"/>
  <c r="R931" i="30"/>
  <c r="O931" i="30" s="1"/>
  <c r="P932" i="30"/>
  <c r="Q932" i="30"/>
  <c r="R932" i="30"/>
  <c r="P933" i="30"/>
  <c r="Q933" i="30"/>
  <c r="R933" i="30"/>
  <c r="P934" i="30"/>
  <c r="Q934" i="30"/>
  <c r="R934" i="30"/>
  <c r="O934" i="30" s="1"/>
  <c r="P935" i="30"/>
  <c r="Q935" i="30"/>
  <c r="R935" i="30"/>
  <c r="P936" i="30"/>
  <c r="Q936" i="30"/>
  <c r="R936" i="30"/>
  <c r="P937" i="30"/>
  <c r="Q937" i="30"/>
  <c r="R937" i="30"/>
  <c r="P938" i="30"/>
  <c r="Q938" i="30"/>
  <c r="R938" i="30"/>
  <c r="O938" i="30" s="1"/>
  <c r="P939" i="30"/>
  <c r="Q939" i="30"/>
  <c r="R939" i="30"/>
  <c r="O939" i="30" s="1"/>
  <c r="P940" i="30"/>
  <c r="Q940" i="30"/>
  <c r="R940" i="30"/>
  <c r="P941" i="30"/>
  <c r="Q941" i="30"/>
  <c r="R941" i="30"/>
  <c r="P942" i="30"/>
  <c r="Q942" i="30"/>
  <c r="R942" i="30"/>
  <c r="O942" i="30" s="1"/>
  <c r="P943" i="30"/>
  <c r="Q943" i="30"/>
  <c r="R943" i="30"/>
  <c r="O943" i="30" s="1"/>
  <c r="P944" i="30"/>
  <c r="Q944" i="30"/>
  <c r="R944" i="30"/>
  <c r="P945" i="30"/>
  <c r="Q945" i="30"/>
  <c r="R945" i="30"/>
  <c r="P946" i="30"/>
  <c r="Q946" i="30"/>
  <c r="R946" i="30"/>
  <c r="O946" i="30" s="1"/>
  <c r="P947" i="30"/>
  <c r="Q947" i="30"/>
  <c r="R947" i="30"/>
  <c r="O947" i="30" s="1"/>
  <c r="P948" i="30"/>
  <c r="Q948" i="30"/>
  <c r="R948" i="30"/>
  <c r="P949" i="30"/>
  <c r="Q949" i="30"/>
  <c r="R949" i="30"/>
  <c r="P950" i="30"/>
  <c r="Q950" i="30"/>
  <c r="R950" i="30"/>
  <c r="O950" i="30" s="1"/>
  <c r="P951" i="30"/>
  <c r="Q951" i="30"/>
  <c r="R951" i="30"/>
  <c r="O951" i="30" s="1"/>
  <c r="P952" i="30"/>
  <c r="Q952" i="30"/>
  <c r="R952" i="30"/>
  <c r="P953" i="30"/>
  <c r="Q953" i="30"/>
  <c r="R953" i="30"/>
  <c r="P954" i="30"/>
  <c r="Q954" i="30"/>
  <c r="R954" i="30"/>
  <c r="O954" i="30" s="1"/>
  <c r="P955" i="30"/>
  <c r="Q955" i="30"/>
  <c r="R955" i="30"/>
  <c r="O955" i="30" s="1"/>
  <c r="P956" i="30"/>
  <c r="Q956" i="30"/>
  <c r="R956" i="30"/>
  <c r="P957" i="30"/>
  <c r="Q957" i="30"/>
  <c r="R957" i="30"/>
  <c r="P958" i="30"/>
  <c r="Q958" i="30"/>
  <c r="R958" i="30"/>
  <c r="O958" i="30" s="1"/>
  <c r="P959" i="30"/>
  <c r="Q959" i="30"/>
  <c r="R959" i="30"/>
  <c r="P960" i="30"/>
  <c r="Q960" i="30"/>
  <c r="R960" i="30"/>
  <c r="P961" i="30"/>
  <c r="Q961" i="30"/>
  <c r="R961" i="30"/>
  <c r="P962" i="30"/>
  <c r="Q962" i="30"/>
  <c r="R962" i="30"/>
  <c r="O962" i="30" s="1"/>
  <c r="P963" i="30"/>
  <c r="Q963" i="30"/>
  <c r="R963" i="30"/>
  <c r="O963" i="30" s="1"/>
  <c r="P964" i="30"/>
  <c r="Q964" i="30"/>
  <c r="R964" i="30"/>
  <c r="P965" i="30"/>
  <c r="Q965" i="30"/>
  <c r="R965" i="30"/>
  <c r="P966" i="30"/>
  <c r="Q966" i="30"/>
  <c r="R966" i="30"/>
  <c r="O966" i="30" s="1"/>
  <c r="P967" i="30"/>
  <c r="Q967" i="30"/>
  <c r="R967" i="30"/>
  <c r="O967" i="30" s="1"/>
  <c r="P968" i="30"/>
  <c r="Q968" i="30"/>
  <c r="R968" i="30"/>
  <c r="P969" i="30"/>
  <c r="Q969" i="30"/>
  <c r="R969" i="30"/>
  <c r="P970" i="30"/>
  <c r="Q970" i="30"/>
  <c r="R970" i="30"/>
  <c r="O970" i="30" s="1"/>
  <c r="P971" i="30"/>
  <c r="Q971" i="30"/>
  <c r="R971" i="30"/>
  <c r="O971" i="30" s="1"/>
  <c r="P972" i="30"/>
  <c r="Q972" i="30"/>
  <c r="R972" i="30"/>
  <c r="P973" i="30"/>
  <c r="Q973" i="30"/>
  <c r="R973" i="30"/>
  <c r="P974" i="30"/>
  <c r="Q974" i="30"/>
  <c r="R974" i="30"/>
  <c r="O974" i="30" s="1"/>
  <c r="P975" i="30"/>
  <c r="Q975" i="30"/>
  <c r="R975" i="30"/>
  <c r="O975" i="30" s="1"/>
  <c r="P976" i="30"/>
  <c r="Q976" i="30"/>
  <c r="R976" i="30"/>
  <c r="P977" i="30"/>
  <c r="Q977" i="30"/>
  <c r="R977" i="30"/>
  <c r="P978" i="30"/>
  <c r="Q978" i="30"/>
  <c r="R978" i="30"/>
  <c r="O978" i="30" s="1"/>
  <c r="P979" i="30"/>
  <c r="Q979" i="30"/>
  <c r="R979" i="30"/>
  <c r="O979" i="30" s="1"/>
  <c r="P980" i="30"/>
  <c r="Q980" i="30"/>
  <c r="R980" i="30"/>
  <c r="P981" i="30"/>
  <c r="Q981" i="30"/>
  <c r="R981" i="30"/>
  <c r="P982" i="30"/>
  <c r="Q982" i="30"/>
  <c r="R982" i="30"/>
  <c r="O982" i="30" s="1"/>
  <c r="P983" i="30"/>
  <c r="Q983" i="30"/>
  <c r="R983" i="30"/>
  <c r="O983" i="30" s="1"/>
  <c r="P984" i="30"/>
  <c r="Q984" i="30"/>
  <c r="R984" i="30"/>
  <c r="P985" i="30"/>
  <c r="Q985" i="30"/>
  <c r="R985" i="30"/>
  <c r="P986" i="30"/>
  <c r="Q986" i="30"/>
  <c r="R986" i="30"/>
  <c r="O986" i="30" s="1"/>
  <c r="P987" i="30"/>
  <c r="Q987" i="30"/>
  <c r="R987" i="30"/>
  <c r="O987" i="30" s="1"/>
  <c r="P988" i="30"/>
  <c r="Q988" i="30"/>
  <c r="R988" i="30"/>
  <c r="P989" i="30"/>
  <c r="Q989" i="30"/>
  <c r="R989" i="30"/>
  <c r="P990" i="30"/>
  <c r="Q990" i="30"/>
  <c r="R990" i="30"/>
  <c r="O990" i="30" s="1"/>
  <c r="P991" i="30"/>
  <c r="Q991" i="30"/>
  <c r="R991" i="30"/>
  <c r="O991" i="30" s="1"/>
  <c r="P992" i="30"/>
  <c r="Q992" i="30"/>
  <c r="R992" i="30"/>
  <c r="P993" i="30"/>
  <c r="Q993" i="30"/>
  <c r="R993" i="30"/>
  <c r="P994" i="30"/>
  <c r="Q994" i="30"/>
  <c r="R994" i="30"/>
  <c r="O994" i="30" s="1"/>
  <c r="P995" i="30"/>
  <c r="Q995" i="30"/>
  <c r="R995" i="30"/>
  <c r="O995" i="30" s="1"/>
  <c r="P996" i="30"/>
  <c r="Q996" i="30"/>
  <c r="R996" i="30"/>
  <c r="P997" i="30"/>
  <c r="Q997" i="30"/>
  <c r="R997" i="30"/>
  <c r="P998" i="30"/>
  <c r="Q998" i="30"/>
  <c r="R998" i="30"/>
  <c r="O998" i="30" s="1"/>
  <c r="P999" i="30"/>
  <c r="Q999" i="30"/>
  <c r="R999" i="30"/>
  <c r="O999" i="30" s="1"/>
  <c r="P1000" i="30"/>
  <c r="Q1000" i="30"/>
  <c r="R1000" i="30"/>
  <c r="P1001" i="30"/>
  <c r="Q1001" i="30"/>
  <c r="R1001" i="30"/>
  <c r="P1002" i="30"/>
  <c r="Q1002" i="30"/>
  <c r="R1002" i="30"/>
  <c r="O1002" i="30" s="1"/>
  <c r="P1003" i="30"/>
  <c r="Q1003" i="30"/>
  <c r="R1003" i="30"/>
  <c r="O1003" i="30" s="1"/>
  <c r="P1004" i="30"/>
  <c r="Q1004" i="30"/>
  <c r="R1004" i="30"/>
  <c r="P1005" i="30"/>
  <c r="Q1005" i="30"/>
  <c r="R1005" i="30"/>
  <c r="P1006" i="30"/>
  <c r="Q1006" i="30"/>
  <c r="R1006" i="30"/>
  <c r="O1006" i="30" s="1"/>
  <c r="P1007" i="30"/>
  <c r="Q1007" i="30"/>
  <c r="R1007" i="30"/>
  <c r="O1007" i="30" s="1"/>
  <c r="P1008" i="30"/>
  <c r="Q1008" i="30"/>
  <c r="R1008" i="30"/>
  <c r="P1009" i="30"/>
  <c r="Q1009" i="30"/>
  <c r="R1009" i="30"/>
  <c r="P1010" i="30"/>
  <c r="Q1010" i="30"/>
  <c r="R1010" i="30"/>
  <c r="O1010" i="30" s="1"/>
  <c r="P1011" i="30"/>
  <c r="Q1011" i="30"/>
  <c r="R1011" i="30"/>
  <c r="O1011" i="30" s="1"/>
  <c r="P1012" i="30"/>
  <c r="Q1012" i="30"/>
  <c r="R1012" i="30"/>
  <c r="P1013" i="30"/>
  <c r="Q1013" i="30"/>
  <c r="R1013" i="30"/>
  <c r="P1014" i="30"/>
  <c r="Q1014" i="30"/>
  <c r="R1014" i="30"/>
  <c r="O1014" i="30" s="1"/>
  <c r="P1015" i="30"/>
  <c r="Q1015" i="30"/>
  <c r="R1015" i="30"/>
  <c r="O1015" i="30" s="1"/>
  <c r="P1016" i="30"/>
  <c r="Q1016" i="30"/>
  <c r="R1016" i="30"/>
  <c r="P1017" i="30"/>
  <c r="Q1017" i="30"/>
  <c r="R1017" i="30"/>
  <c r="P1018" i="30"/>
  <c r="Q1018" i="30"/>
  <c r="R1018" i="30"/>
  <c r="O1018" i="30" s="1"/>
  <c r="P1019" i="30"/>
  <c r="Q1019" i="30"/>
  <c r="R1019" i="30"/>
  <c r="O1019" i="30" s="1"/>
  <c r="P1020" i="30"/>
  <c r="Q1020" i="30"/>
  <c r="R1020" i="30"/>
  <c r="P1021" i="30"/>
  <c r="Q1021" i="30"/>
  <c r="R1021" i="30"/>
  <c r="P1022" i="30"/>
  <c r="Q1022" i="30"/>
  <c r="R1022" i="30"/>
  <c r="O1022" i="30" s="1"/>
  <c r="P1023" i="30"/>
  <c r="Q1023" i="30"/>
  <c r="R1023" i="30"/>
  <c r="O1023" i="30" s="1"/>
  <c r="P1024" i="30"/>
  <c r="Q1024" i="30"/>
  <c r="R1024" i="30"/>
  <c r="P1025" i="30"/>
  <c r="Q1025" i="30"/>
  <c r="R1025" i="30"/>
  <c r="P1026" i="30"/>
  <c r="Q1026" i="30"/>
  <c r="R1026" i="30"/>
  <c r="O1026" i="30" s="1"/>
  <c r="P1027" i="30"/>
  <c r="Q1027" i="30"/>
  <c r="R1027" i="30"/>
  <c r="O1027" i="30" s="1"/>
  <c r="P1028" i="30"/>
  <c r="Q1028" i="30"/>
  <c r="R1028" i="30"/>
  <c r="P1029" i="30"/>
  <c r="Q1029" i="30"/>
  <c r="R1029" i="30"/>
  <c r="P1030" i="30"/>
  <c r="Q1030" i="30"/>
  <c r="R1030" i="30"/>
  <c r="O1030" i="30" s="1"/>
  <c r="P1031" i="30"/>
  <c r="Q1031" i="30"/>
  <c r="R1031" i="30"/>
  <c r="O1031" i="30" s="1"/>
  <c r="P1032" i="30"/>
  <c r="Q1032" i="30"/>
  <c r="R1032" i="30"/>
  <c r="P1033" i="30"/>
  <c r="Q1033" i="30"/>
  <c r="R1033" i="30"/>
  <c r="P1034" i="30"/>
  <c r="Q1034" i="30"/>
  <c r="R1034" i="30"/>
  <c r="O1034" i="30" s="1"/>
  <c r="P1035" i="30"/>
  <c r="Q1035" i="30"/>
  <c r="R1035" i="30"/>
  <c r="O1035" i="30" s="1"/>
  <c r="P1036" i="30"/>
  <c r="Q1036" i="30"/>
  <c r="R1036" i="30"/>
  <c r="P1037" i="30"/>
  <c r="Q1037" i="30"/>
  <c r="R1037" i="30"/>
  <c r="P1038" i="30"/>
  <c r="Q1038" i="30"/>
  <c r="R1038" i="30"/>
  <c r="O1038" i="30" s="1"/>
  <c r="P1039" i="30"/>
  <c r="Q1039" i="30"/>
  <c r="R1039" i="30"/>
  <c r="O1039" i="30" s="1"/>
  <c r="P1040" i="30"/>
  <c r="Q1040" i="30"/>
  <c r="R1040" i="30"/>
  <c r="P1041" i="30"/>
  <c r="Q1041" i="30"/>
  <c r="R1041" i="30"/>
  <c r="P1042" i="30"/>
  <c r="Q1042" i="30"/>
  <c r="R1042" i="30"/>
  <c r="O1042" i="30" s="1"/>
  <c r="P1043" i="30"/>
  <c r="Q1043" i="30"/>
  <c r="R1043" i="30"/>
  <c r="O1043" i="30" s="1"/>
  <c r="P1044" i="30"/>
  <c r="Q1044" i="30"/>
  <c r="R1044" i="30"/>
  <c r="P1045" i="30"/>
  <c r="Q1045" i="30"/>
  <c r="R1045" i="30"/>
  <c r="P1046" i="30"/>
  <c r="Q1046" i="30"/>
  <c r="R1046" i="30"/>
  <c r="O1046" i="30" s="1"/>
  <c r="P1047" i="30"/>
  <c r="Q1047" i="30"/>
  <c r="R1047" i="30"/>
  <c r="O1047" i="30" s="1"/>
  <c r="P1048" i="30"/>
  <c r="Q1048" i="30"/>
  <c r="R1048" i="30"/>
  <c r="P1049" i="30"/>
  <c r="Q1049" i="30"/>
  <c r="R1049" i="30"/>
  <c r="P1050" i="30"/>
  <c r="Q1050" i="30"/>
  <c r="R1050" i="30"/>
  <c r="O1050" i="30" s="1"/>
  <c r="P1051" i="30"/>
  <c r="Q1051" i="30"/>
  <c r="R1051" i="30"/>
  <c r="O1051" i="30" s="1"/>
  <c r="P1052" i="30"/>
  <c r="Q1052" i="30"/>
  <c r="R1052" i="30"/>
  <c r="P1053" i="30"/>
  <c r="Q1053" i="30"/>
  <c r="R1053" i="30"/>
  <c r="P1054" i="30"/>
  <c r="Q1054" i="30"/>
  <c r="R1054" i="30"/>
  <c r="O1054" i="30" s="1"/>
  <c r="P1055" i="30"/>
  <c r="Q1055" i="30"/>
  <c r="R1055" i="30"/>
  <c r="O1055" i="30" s="1"/>
  <c r="P1056" i="30"/>
  <c r="Q1056" i="30"/>
  <c r="R1056" i="30"/>
  <c r="P1057" i="30"/>
  <c r="Q1057" i="30"/>
  <c r="R1057" i="30"/>
  <c r="P1058" i="30"/>
  <c r="Q1058" i="30"/>
  <c r="R1058" i="30"/>
  <c r="O1058" i="30" s="1"/>
  <c r="P1059" i="30"/>
  <c r="Q1059" i="30"/>
  <c r="R1059" i="30"/>
  <c r="O1059" i="30" s="1"/>
  <c r="P1060" i="30"/>
  <c r="Q1060" i="30"/>
  <c r="R1060" i="30"/>
  <c r="P1061" i="30"/>
  <c r="Q1061" i="30"/>
  <c r="R1061" i="30"/>
  <c r="P1062" i="30"/>
  <c r="Q1062" i="30"/>
  <c r="R1062" i="30"/>
  <c r="O1062" i="30" s="1"/>
  <c r="P1063" i="30"/>
  <c r="Q1063" i="30"/>
  <c r="R1063" i="30"/>
  <c r="O1063" i="30" s="1"/>
  <c r="P1064" i="30"/>
  <c r="Q1064" i="30"/>
  <c r="R1064" i="30"/>
  <c r="P1065" i="30"/>
  <c r="Q1065" i="30"/>
  <c r="R1065" i="30"/>
  <c r="P1066" i="30"/>
  <c r="Q1066" i="30"/>
  <c r="R1066" i="30"/>
  <c r="O1066" i="30" s="1"/>
  <c r="P1067" i="30"/>
  <c r="Q1067" i="30"/>
  <c r="R1067" i="30"/>
  <c r="O1067" i="30" s="1"/>
  <c r="P1068" i="30"/>
  <c r="Q1068" i="30"/>
  <c r="R1068" i="30"/>
  <c r="P1069" i="30"/>
  <c r="Q1069" i="30"/>
  <c r="R1069" i="30"/>
  <c r="P1070" i="30"/>
  <c r="Q1070" i="30"/>
  <c r="R1070" i="30"/>
  <c r="O1070" i="30" s="1"/>
  <c r="P1071" i="30"/>
  <c r="Q1071" i="30"/>
  <c r="R1071" i="30"/>
  <c r="O1071" i="30" s="1"/>
  <c r="P1072" i="30"/>
  <c r="Q1072" i="30"/>
  <c r="R1072" i="30"/>
  <c r="P1073" i="30"/>
  <c r="Q1073" i="30"/>
  <c r="R1073" i="30"/>
  <c r="P1074" i="30"/>
  <c r="Q1074" i="30"/>
  <c r="R1074" i="30"/>
  <c r="O1074" i="30" s="1"/>
  <c r="P1075" i="30"/>
  <c r="Q1075" i="30"/>
  <c r="R1075" i="30"/>
  <c r="O1075" i="30" s="1"/>
  <c r="P1076" i="30"/>
  <c r="Q1076" i="30"/>
  <c r="R1076" i="30"/>
  <c r="P1077" i="30"/>
  <c r="Q1077" i="30"/>
  <c r="R1077" i="30"/>
  <c r="P1078" i="30"/>
  <c r="Q1078" i="30"/>
  <c r="R1078" i="30"/>
  <c r="O1078" i="30" s="1"/>
  <c r="P1079" i="30"/>
  <c r="Q1079" i="30"/>
  <c r="R1079" i="30"/>
  <c r="O1079" i="30" s="1"/>
  <c r="P1080" i="30"/>
  <c r="Q1080" i="30"/>
  <c r="R1080" i="30"/>
  <c r="P1081" i="30"/>
  <c r="Q1081" i="30"/>
  <c r="R1081" i="30"/>
  <c r="P1082" i="30"/>
  <c r="Q1082" i="30"/>
  <c r="R1082" i="30"/>
  <c r="O1082" i="30" s="1"/>
  <c r="P1083" i="30"/>
  <c r="Q1083" i="30"/>
  <c r="R1083" i="30"/>
  <c r="O1083" i="30" s="1"/>
  <c r="P1084" i="30"/>
  <c r="Q1084" i="30"/>
  <c r="R1084" i="30"/>
  <c r="P1085" i="30"/>
  <c r="Q1085" i="30"/>
  <c r="R1085" i="30"/>
  <c r="P1086" i="30"/>
  <c r="Q1086" i="30"/>
  <c r="R1086" i="30"/>
  <c r="P1087" i="30"/>
  <c r="Q1087" i="30"/>
  <c r="R1087" i="30"/>
  <c r="O1087" i="30" s="1"/>
  <c r="P1088" i="30"/>
  <c r="Q1088" i="30"/>
  <c r="R1088" i="30"/>
  <c r="P1089" i="30"/>
  <c r="Q1089" i="30"/>
  <c r="R1089" i="30"/>
  <c r="P1090" i="30"/>
  <c r="Q1090" i="30"/>
  <c r="R1090" i="30"/>
  <c r="O1090" i="30" s="1"/>
  <c r="P1091" i="30"/>
  <c r="Q1091" i="30"/>
  <c r="R1091" i="30"/>
  <c r="O1091" i="30" s="1"/>
  <c r="P1092" i="30"/>
  <c r="Q1092" i="30"/>
  <c r="R1092" i="30"/>
  <c r="P1093" i="30"/>
  <c r="Q1093" i="30"/>
  <c r="R1093" i="30"/>
  <c r="P1094" i="30"/>
  <c r="Q1094" i="30"/>
  <c r="R1094" i="30"/>
  <c r="O1094" i="30" s="1"/>
  <c r="P1095" i="30"/>
  <c r="Q1095" i="30"/>
  <c r="R1095" i="30"/>
  <c r="P1096" i="30"/>
  <c r="Q1096" i="30"/>
  <c r="R1096" i="30"/>
  <c r="P1097" i="30"/>
  <c r="Q1097" i="30"/>
  <c r="R1097" i="30"/>
  <c r="P1098" i="30"/>
  <c r="Q1098" i="30"/>
  <c r="R1098" i="30"/>
  <c r="O1098" i="30" s="1"/>
  <c r="P1099" i="30"/>
  <c r="Q1099" i="30"/>
  <c r="R1099" i="30"/>
  <c r="O1099" i="30" s="1"/>
  <c r="P1100" i="30"/>
  <c r="Q1100" i="30"/>
  <c r="R1100" i="30"/>
  <c r="O1100" i="30" l="1"/>
  <c r="O1096" i="30"/>
  <c r="O1092" i="30"/>
  <c r="O1088" i="30"/>
  <c r="O1084" i="30"/>
  <c r="O1080" i="30"/>
  <c r="O1076" i="30"/>
  <c r="O1072" i="30"/>
  <c r="O1068" i="30"/>
  <c r="O1064" i="30"/>
  <c r="O1060" i="30"/>
  <c r="O1056" i="30"/>
  <c r="O1052" i="30"/>
  <c r="O1048" i="30"/>
  <c r="O1044" i="30"/>
  <c r="O1040" i="30"/>
  <c r="O1036" i="30"/>
  <c r="O1032" i="30"/>
  <c r="O1028" i="30"/>
  <c r="O1024" i="30"/>
  <c r="O1020" i="30"/>
  <c r="O1016" i="30"/>
  <c r="O1012" i="30"/>
  <c r="O1008" i="30"/>
  <c r="O1004" i="30"/>
  <c r="O1000" i="30"/>
  <c r="O996" i="30"/>
  <c r="O992" i="30"/>
  <c r="O988" i="30"/>
  <c r="O984" i="30"/>
  <c r="O980" i="30"/>
  <c r="O976" i="30"/>
  <c r="O972" i="30"/>
  <c r="O968" i="30"/>
  <c r="O964" i="30"/>
  <c r="O960" i="30"/>
  <c r="O956" i="30"/>
  <c r="O952" i="30"/>
  <c r="O948" i="30"/>
  <c r="O944" i="30"/>
  <c r="O940" i="30"/>
  <c r="O936" i="30"/>
  <c r="O932" i="30"/>
  <c r="O928" i="30"/>
  <c r="O924" i="30"/>
  <c r="O920" i="30"/>
  <c r="O916" i="30"/>
  <c r="O912" i="30"/>
  <c r="O908" i="30"/>
  <c r="O904" i="30"/>
  <c r="O900" i="30"/>
  <c r="O896" i="30"/>
  <c r="O892" i="30"/>
  <c r="O888" i="30"/>
  <c r="O884" i="30"/>
  <c r="O880" i="30"/>
  <c r="O876" i="30"/>
  <c r="O872" i="30"/>
  <c r="O868" i="30"/>
  <c r="O864" i="30"/>
  <c r="O1097" i="30"/>
  <c r="O1093" i="30"/>
  <c r="O1089" i="30"/>
  <c r="O1085" i="30"/>
  <c r="O1081" i="30"/>
  <c r="O1077" i="30"/>
  <c r="O1073" i="30"/>
  <c r="O1069" i="30"/>
  <c r="O1065" i="30"/>
  <c r="O1061" i="30"/>
  <c r="O1057" i="30"/>
  <c r="O1053" i="30"/>
  <c r="O1049" i="30"/>
  <c r="O1045" i="30"/>
  <c r="O1041" i="30"/>
  <c r="O1037" i="30"/>
  <c r="O1033" i="30"/>
  <c r="O1029" i="30"/>
  <c r="O1025" i="30"/>
  <c r="O1021" i="30"/>
  <c r="O1017" i="30"/>
  <c r="O1013" i="30"/>
  <c r="O1009" i="30"/>
  <c r="O1005" i="30"/>
  <c r="O1001" i="30"/>
  <c r="O997" i="30"/>
  <c r="O993" i="30"/>
  <c r="O989" i="30"/>
  <c r="O985" i="30"/>
  <c r="O981" i="30"/>
  <c r="O977" i="30"/>
  <c r="O973" i="30"/>
  <c r="O969" i="30"/>
  <c r="O965" i="30"/>
  <c r="O961" i="30"/>
  <c r="O957" i="30"/>
  <c r="O953" i="30"/>
  <c r="O949" i="30"/>
  <c r="O945" i="30"/>
  <c r="O941" i="30"/>
  <c r="O937" i="30"/>
  <c r="O933" i="30"/>
  <c r="O929" i="30"/>
  <c r="O925" i="30"/>
  <c r="O921" i="30"/>
  <c r="O917" i="30"/>
  <c r="O913" i="30"/>
  <c r="O909" i="30"/>
  <c r="O905" i="30"/>
  <c r="O901" i="30"/>
  <c r="O897" i="30"/>
  <c r="O893" i="30"/>
  <c r="O889" i="30"/>
  <c r="O885" i="30"/>
  <c r="O881" i="30"/>
  <c r="O877" i="30"/>
  <c r="O873" i="30"/>
  <c r="O869" i="30"/>
  <c r="O865" i="30"/>
  <c r="O861" i="30"/>
  <c r="O857" i="30"/>
  <c r="O853" i="30"/>
  <c r="O849" i="30"/>
  <c r="O845" i="30"/>
  <c r="O841" i="30"/>
  <c r="O837" i="30"/>
  <c r="O833" i="30"/>
  <c r="O829" i="30"/>
  <c r="O825" i="30"/>
  <c r="O821" i="30"/>
  <c r="O817" i="30"/>
  <c r="O813" i="30"/>
  <c r="O809" i="30"/>
  <c r="O805" i="30"/>
  <c r="O959" i="30"/>
  <c r="O935" i="30"/>
  <c r="S892" i="30"/>
  <c r="S890" i="30"/>
  <c r="S888" i="30"/>
  <c r="S886" i="30"/>
  <c r="S884" i="30"/>
  <c r="S882" i="30"/>
  <c r="S880" i="30"/>
  <c r="S878" i="30"/>
  <c r="S876" i="30"/>
  <c r="S874" i="30"/>
  <c r="S872" i="30"/>
  <c r="S870" i="30"/>
  <c r="S868" i="30"/>
  <c r="S866" i="30"/>
  <c r="S864" i="30"/>
  <c r="S863" i="30"/>
  <c r="S861" i="30"/>
  <c r="S859" i="30"/>
  <c r="S857" i="30"/>
  <c r="S855" i="30"/>
  <c r="S853" i="30"/>
  <c r="S851" i="30"/>
  <c r="S849" i="30"/>
  <c r="S847" i="30"/>
  <c r="S845" i="30"/>
  <c r="S843" i="30"/>
  <c r="S841" i="30"/>
  <c r="S839" i="30"/>
  <c r="S837" i="30"/>
  <c r="S835" i="30"/>
  <c r="S833" i="30"/>
  <c r="S831" i="30"/>
  <c r="S829" i="30"/>
  <c r="S827" i="30"/>
  <c r="S825" i="30"/>
  <c r="S823" i="30"/>
  <c r="S821" i="30"/>
  <c r="S819" i="30"/>
  <c r="S817" i="30"/>
  <c r="S815" i="30"/>
  <c r="S813" i="30"/>
  <c r="S811" i="30"/>
  <c r="S809" i="30"/>
  <c r="S807" i="30"/>
  <c r="S805" i="30"/>
  <c r="O803" i="30"/>
  <c r="S803" i="30"/>
  <c r="O801" i="30"/>
  <c r="S801" i="30"/>
  <c r="O799" i="30"/>
  <c r="S799" i="30"/>
  <c r="O797" i="30"/>
  <c r="S797" i="30"/>
  <c r="O795" i="30"/>
  <c r="S795" i="30"/>
  <c r="O793" i="30"/>
  <c r="S793" i="30"/>
  <c r="O791" i="30"/>
  <c r="S791" i="30"/>
  <c r="O789" i="30"/>
  <c r="S789" i="30"/>
  <c r="O787" i="30"/>
  <c r="S787" i="30"/>
  <c r="O785" i="30"/>
  <c r="S785" i="30"/>
  <c r="O783" i="30"/>
  <c r="S783" i="30"/>
  <c r="O781" i="30"/>
  <c r="S781" i="30"/>
  <c r="O779" i="30"/>
  <c r="S779" i="30"/>
  <c r="O777" i="30"/>
  <c r="S777" i="30"/>
  <c r="O775" i="30"/>
  <c r="S775" i="30"/>
  <c r="O773" i="30"/>
  <c r="S773" i="30"/>
  <c r="O771" i="30"/>
  <c r="S771" i="30"/>
  <c r="O769" i="30"/>
  <c r="S769" i="30"/>
  <c r="O767" i="30"/>
  <c r="S767" i="30"/>
  <c r="O765" i="30"/>
  <c r="S765" i="30"/>
  <c r="O763" i="30"/>
  <c r="S763" i="30"/>
  <c r="O761" i="30"/>
  <c r="S761" i="30"/>
  <c r="O759" i="30"/>
  <c r="S759" i="30"/>
  <c r="O757" i="30"/>
  <c r="S757" i="30"/>
  <c r="O755" i="30"/>
  <c r="S755" i="30"/>
  <c r="O753" i="30"/>
  <c r="S753" i="30"/>
  <c r="O751" i="30"/>
  <c r="S751" i="30"/>
  <c r="O749" i="30"/>
  <c r="S749" i="30"/>
  <c r="O747" i="30"/>
  <c r="S747" i="30"/>
  <c r="O745" i="30"/>
  <c r="S745" i="30"/>
  <c r="O743" i="30"/>
  <c r="S743" i="30"/>
  <c r="O741" i="30"/>
  <c r="S741" i="30"/>
  <c r="O739" i="30"/>
  <c r="S739" i="30"/>
  <c r="O737" i="30"/>
  <c r="S737" i="30"/>
  <c r="O735" i="30"/>
  <c r="S735" i="30"/>
  <c r="O733" i="30"/>
  <c r="S733" i="30"/>
  <c r="O731" i="30"/>
  <c r="S731" i="30"/>
  <c r="O729" i="30"/>
  <c r="S729" i="30"/>
  <c r="O727" i="30"/>
  <c r="S727" i="30"/>
  <c r="O725" i="30"/>
  <c r="S725" i="30"/>
  <c r="O723" i="30"/>
  <c r="S723" i="30"/>
  <c r="O721" i="30"/>
  <c r="S721" i="30"/>
  <c r="O719" i="30"/>
  <c r="S719" i="30"/>
  <c r="O717" i="30"/>
  <c r="S717" i="30"/>
  <c r="O715" i="30"/>
  <c r="S715" i="30"/>
  <c r="O713" i="30"/>
  <c r="S713" i="30"/>
  <c r="O711" i="30"/>
  <c r="S711" i="30"/>
  <c r="O709" i="30"/>
  <c r="S709" i="30"/>
  <c r="O707" i="30"/>
  <c r="S707" i="30"/>
  <c r="O705" i="30"/>
  <c r="S705" i="30"/>
  <c r="O703" i="30"/>
  <c r="S703" i="30"/>
  <c r="O701" i="30"/>
  <c r="S701" i="30"/>
  <c r="O699" i="30"/>
  <c r="S699" i="30"/>
  <c r="O697" i="30"/>
  <c r="S697" i="30"/>
  <c r="O695" i="30"/>
  <c r="S695" i="30"/>
  <c r="O693" i="30"/>
  <c r="S693" i="30"/>
  <c r="O691" i="30"/>
  <c r="S691" i="30"/>
  <c r="O689" i="30"/>
  <c r="S689" i="30"/>
  <c r="O687" i="30"/>
  <c r="S687" i="30"/>
  <c r="O685" i="30"/>
  <c r="S685" i="30"/>
  <c r="O683" i="30"/>
  <c r="S683" i="30"/>
  <c r="O681" i="30"/>
  <c r="S681" i="30"/>
  <c r="O679" i="30"/>
  <c r="S679" i="30"/>
  <c r="O677" i="30"/>
  <c r="S677" i="30"/>
  <c r="O675" i="30"/>
  <c r="S675" i="30"/>
  <c r="O673" i="30"/>
  <c r="S673" i="30"/>
  <c r="O671" i="30"/>
  <c r="S671" i="30"/>
  <c r="O669" i="30"/>
  <c r="S669" i="30"/>
  <c r="O667" i="30"/>
  <c r="S667" i="30"/>
  <c r="O665" i="30"/>
  <c r="S665" i="30"/>
  <c r="O663" i="30"/>
  <c r="S663" i="30"/>
  <c r="O661" i="30"/>
  <c r="S661" i="30"/>
  <c r="O659" i="30"/>
  <c r="S659" i="30"/>
  <c r="O657" i="30"/>
  <c r="S657" i="30"/>
  <c r="O655" i="30"/>
  <c r="S655" i="30"/>
  <c r="O653" i="30"/>
  <c r="S653" i="30"/>
  <c r="O651" i="30"/>
  <c r="S651" i="30"/>
  <c r="O649" i="30"/>
  <c r="S649" i="30"/>
  <c r="O647" i="30"/>
  <c r="S647" i="30"/>
  <c r="O645" i="30"/>
  <c r="S645" i="30"/>
  <c r="O643" i="30"/>
  <c r="S643" i="30"/>
  <c r="O641" i="30"/>
  <c r="S641" i="30"/>
  <c r="O639" i="30"/>
  <c r="S639" i="30"/>
  <c r="O637" i="30"/>
  <c r="S637" i="30"/>
  <c r="O635" i="30"/>
  <c r="S635" i="30"/>
  <c r="O633" i="30"/>
  <c r="S633" i="30"/>
  <c r="O631" i="30"/>
  <c r="S631" i="30"/>
  <c r="O629" i="30"/>
  <c r="S629" i="30"/>
  <c r="O627" i="30"/>
  <c r="S627" i="30"/>
  <c r="O625" i="30"/>
  <c r="S625" i="30"/>
  <c r="O623" i="30"/>
  <c r="S623" i="30"/>
  <c r="O621" i="30"/>
  <c r="S621" i="30"/>
  <c r="O619" i="30"/>
  <c r="S619" i="30"/>
  <c r="O617" i="30"/>
  <c r="S617" i="30"/>
  <c r="O615" i="30"/>
  <c r="S615" i="30"/>
  <c r="O613" i="30"/>
  <c r="S613" i="30"/>
  <c r="O611" i="30"/>
  <c r="S611" i="30"/>
  <c r="O609" i="30"/>
  <c r="S609" i="30"/>
  <c r="O607" i="30"/>
  <c r="S607" i="30"/>
  <c r="O605" i="30"/>
  <c r="S605" i="30"/>
  <c r="O603" i="30"/>
  <c r="S603" i="30"/>
  <c r="O601" i="30"/>
  <c r="S601" i="30"/>
  <c r="O599" i="30"/>
  <c r="S599" i="30"/>
  <c r="O597" i="30"/>
  <c r="S597" i="30"/>
  <c r="O595" i="30"/>
  <c r="S595" i="30"/>
  <c r="O593" i="30"/>
  <c r="S593" i="30"/>
  <c r="O591" i="30"/>
  <c r="S591" i="30"/>
  <c r="O589" i="30"/>
  <c r="S589" i="30"/>
  <c r="O587" i="30"/>
  <c r="S587" i="30"/>
  <c r="O585" i="30"/>
  <c r="S585" i="30"/>
  <c r="O583" i="30"/>
  <c r="S583" i="30"/>
  <c r="O581" i="30"/>
  <c r="S581" i="30"/>
  <c r="O579" i="30"/>
  <c r="S579" i="30"/>
  <c r="O577" i="30"/>
  <c r="S577" i="30"/>
  <c r="O575" i="30"/>
  <c r="S575" i="30"/>
  <c r="O573" i="30"/>
  <c r="S573" i="30"/>
  <c r="O571" i="30"/>
  <c r="S571" i="30"/>
  <c r="O569" i="30"/>
  <c r="S569" i="30"/>
  <c r="O567" i="30"/>
  <c r="S567" i="30"/>
  <c r="O565" i="30"/>
  <c r="S565" i="30"/>
  <c r="O563" i="30"/>
  <c r="S563" i="30"/>
  <c r="O561" i="30"/>
  <c r="S561" i="30"/>
  <c r="O559" i="30"/>
  <c r="S559" i="30"/>
  <c r="O557" i="30"/>
  <c r="S557" i="30"/>
  <c r="O555" i="30"/>
  <c r="S555" i="30"/>
  <c r="O553" i="30"/>
  <c r="S553" i="30"/>
  <c r="O551" i="30"/>
  <c r="S551" i="30"/>
  <c r="O549" i="30"/>
  <c r="S549" i="30"/>
  <c r="O547" i="30"/>
  <c r="S547" i="30"/>
  <c r="O545" i="30"/>
  <c r="S545" i="30"/>
  <c r="O543" i="30"/>
  <c r="S543" i="30"/>
  <c r="O541" i="30"/>
  <c r="S541" i="30"/>
  <c r="O539" i="30"/>
  <c r="S539" i="30"/>
  <c r="O537" i="30"/>
  <c r="S537" i="30"/>
  <c r="O535" i="30"/>
  <c r="S535" i="30"/>
  <c r="O533" i="30"/>
  <c r="S533" i="30"/>
  <c r="O531" i="30"/>
  <c r="S531" i="30"/>
  <c r="O529" i="30"/>
  <c r="S529" i="30"/>
  <c r="O527" i="30"/>
  <c r="S527" i="30"/>
  <c r="O525" i="30"/>
  <c r="S525" i="30"/>
  <c r="O523" i="30"/>
  <c r="S523" i="30"/>
  <c r="O521" i="30"/>
  <c r="S521" i="30"/>
  <c r="O519" i="30"/>
  <c r="S519" i="30"/>
  <c r="O517" i="30"/>
  <c r="S517" i="30"/>
  <c r="O515" i="30"/>
  <c r="S515" i="30"/>
  <c r="O513" i="30"/>
  <c r="S513" i="30"/>
  <c r="O511" i="30"/>
  <c r="S511" i="30"/>
  <c r="O509" i="30"/>
  <c r="S509" i="30"/>
  <c r="O507" i="30"/>
  <c r="S507" i="30"/>
  <c r="O505" i="30"/>
  <c r="S505" i="30"/>
  <c r="O503" i="30"/>
  <c r="S503" i="30"/>
  <c r="O501" i="30"/>
  <c r="S501" i="30"/>
  <c r="O499" i="30"/>
  <c r="S499" i="30"/>
  <c r="O497" i="30"/>
  <c r="S497" i="30"/>
  <c r="O495" i="30"/>
  <c r="S495" i="30"/>
  <c r="O493" i="30"/>
  <c r="S493" i="30"/>
  <c r="O491" i="30"/>
  <c r="S491" i="30"/>
  <c r="O489" i="30"/>
  <c r="S489" i="30"/>
  <c r="O487" i="30"/>
  <c r="S487" i="30"/>
  <c r="O485" i="30"/>
  <c r="S485" i="30"/>
  <c r="O483" i="30"/>
  <c r="S483" i="30"/>
  <c r="O481" i="30"/>
  <c r="S481" i="30"/>
  <c r="O479" i="30"/>
  <c r="S479" i="30"/>
  <c r="O1095" i="30"/>
  <c r="S960" i="30"/>
  <c r="S958" i="30"/>
  <c r="S956" i="30"/>
  <c r="S954" i="30"/>
  <c r="S952" i="30"/>
  <c r="S950" i="30"/>
  <c r="S948" i="30"/>
  <c r="S946" i="30"/>
  <c r="S944" i="30"/>
  <c r="S942" i="30"/>
  <c r="S940" i="30"/>
  <c r="S938" i="30"/>
  <c r="S936" i="30"/>
  <c r="S934" i="30"/>
  <c r="S932" i="30"/>
  <c r="S930" i="30"/>
  <c r="S928" i="30"/>
  <c r="S926" i="30"/>
  <c r="S924" i="30"/>
  <c r="S922" i="30"/>
  <c r="S920" i="30"/>
  <c r="S918" i="30"/>
  <c r="S916" i="30"/>
  <c r="S914" i="30"/>
  <c r="S912" i="30"/>
  <c r="S910" i="30"/>
  <c r="S908" i="30"/>
  <c r="S906" i="30"/>
  <c r="S904" i="30"/>
  <c r="S902" i="30"/>
  <c r="S900" i="30"/>
  <c r="S898" i="30"/>
  <c r="S896" i="30"/>
  <c r="S894" i="30"/>
  <c r="S962" i="30"/>
  <c r="S1036" i="30"/>
  <c r="S1034" i="30"/>
  <c r="S1032" i="30"/>
  <c r="S1030" i="30"/>
  <c r="S1028" i="30"/>
  <c r="S1026" i="30"/>
  <c r="S1024" i="30"/>
  <c r="S1022" i="30"/>
  <c r="S1020" i="30"/>
  <c r="S1018" i="30"/>
  <c r="S1016" i="30"/>
  <c r="S1014" i="30"/>
  <c r="S1012" i="30"/>
  <c r="S1010" i="30"/>
  <c r="S1008" i="30"/>
  <c r="S1006" i="30"/>
  <c r="S1004" i="30"/>
  <c r="S1002" i="30"/>
  <c r="S1000" i="30"/>
  <c r="S998" i="30"/>
  <c r="S996" i="30"/>
  <c r="S994" i="30"/>
  <c r="S992" i="30"/>
  <c r="S990" i="30"/>
  <c r="S988" i="30"/>
  <c r="S986" i="30"/>
  <c r="S984" i="30"/>
  <c r="S982" i="30"/>
  <c r="S980" i="30"/>
  <c r="S978" i="30"/>
  <c r="S976" i="30"/>
  <c r="S974" i="30"/>
  <c r="S972" i="30"/>
  <c r="S970" i="30"/>
  <c r="S968" i="30"/>
  <c r="S966" i="30"/>
  <c r="S964" i="30"/>
  <c r="O477" i="30"/>
  <c r="S477" i="30"/>
  <c r="O475" i="30"/>
  <c r="S475" i="30"/>
  <c r="O473" i="30"/>
  <c r="S473" i="30"/>
  <c r="O471" i="30"/>
  <c r="S471" i="30"/>
  <c r="O469" i="30"/>
  <c r="S469" i="30"/>
  <c r="O467" i="30"/>
  <c r="S467" i="30"/>
  <c r="O465" i="30"/>
  <c r="S465" i="30"/>
  <c r="O463" i="30"/>
  <c r="S463" i="30"/>
  <c r="O461" i="30"/>
  <c r="S461" i="30"/>
  <c r="O459" i="30"/>
  <c r="S459" i="30"/>
  <c r="O457" i="30"/>
  <c r="S457" i="30"/>
  <c r="O455" i="30"/>
  <c r="S455" i="30"/>
  <c r="O453" i="30"/>
  <c r="S453" i="30"/>
  <c r="O451" i="30"/>
  <c r="S451" i="30"/>
  <c r="O449" i="30"/>
  <c r="S449" i="30"/>
  <c r="O447" i="30"/>
  <c r="S447" i="30"/>
  <c r="O445" i="30"/>
  <c r="S445" i="30"/>
  <c r="O443" i="30"/>
  <c r="S443" i="30"/>
  <c r="O441" i="30"/>
  <c r="S441" i="30"/>
  <c r="O439" i="30"/>
  <c r="S439" i="30"/>
  <c r="O437" i="30"/>
  <c r="S437" i="30"/>
  <c r="O435" i="30"/>
  <c r="S435" i="30"/>
  <c r="O433" i="30"/>
  <c r="S433" i="30"/>
  <c r="O431" i="30"/>
  <c r="S431" i="30"/>
  <c r="O429" i="30"/>
  <c r="S429" i="30"/>
  <c r="O427" i="30"/>
  <c r="S427" i="30"/>
  <c r="O425" i="30"/>
  <c r="S425" i="30"/>
  <c r="O423" i="30"/>
  <c r="S423" i="30"/>
  <c r="O421" i="30"/>
  <c r="S421" i="30"/>
  <c r="O419" i="30"/>
  <c r="S419" i="30"/>
  <c r="O417" i="30"/>
  <c r="S417" i="30"/>
  <c r="O415" i="30"/>
  <c r="S415" i="30"/>
  <c r="O413" i="30"/>
  <c r="S413" i="30"/>
  <c r="O411" i="30"/>
  <c r="S411" i="30"/>
  <c r="O409" i="30"/>
  <c r="S409" i="30"/>
  <c r="O407" i="30"/>
  <c r="S407" i="30"/>
  <c r="O405" i="30"/>
  <c r="S405" i="30"/>
  <c r="O403" i="30"/>
  <c r="S403" i="30"/>
  <c r="O401" i="30"/>
  <c r="S401" i="30"/>
  <c r="O399" i="30"/>
  <c r="S399" i="30"/>
  <c r="O397" i="30"/>
  <c r="S397" i="30"/>
  <c r="O395" i="30"/>
  <c r="S395" i="30"/>
  <c r="O393" i="30"/>
  <c r="S393" i="30"/>
  <c r="O392" i="30"/>
  <c r="S392" i="30"/>
  <c r="O390" i="30"/>
  <c r="S390" i="30"/>
  <c r="O388" i="30"/>
  <c r="S388" i="30"/>
  <c r="O386" i="30"/>
  <c r="S386" i="30"/>
  <c r="O384" i="30"/>
  <c r="S384" i="30"/>
  <c r="O382" i="30"/>
  <c r="S382" i="30"/>
  <c r="O380" i="30"/>
  <c r="S380" i="30"/>
  <c r="O378" i="30"/>
  <c r="S378" i="30"/>
  <c r="O376" i="30"/>
  <c r="S376" i="30"/>
  <c r="O374" i="30"/>
  <c r="S374" i="30"/>
  <c r="O372" i="30"/>
  <c r="S372" i="30"/>
  <c r="O370" i="30"/>
  <c r="S370" i="30"/>
  <c r="O368" i="30"/>
  <c r="S368" i="30"/>
  <c r="O366" i="30"/>
  <c r="S366" i="30"/>
  <c r="O364" i="30"/>
  <c r="S364" i="30"/>
  <c r="O362" i="30"/>
  <c r="S362" i="30"/>
  <c r="O360" i="30"/>
  <c r="S360" i="30"/>
  <c r="O358" i="30"/>
  <c r="S358" i="30"/>
  <c r="O356" i="30"/>
  <c r="S356" i="30"/>
  <c r="O354" i="30"/>
  <c r="S354" i="30"/>
  <c r="O352" i="30"/>
  <c r="S352" i="30"/>
  <c r="O350" i="30"/>
  <c r="S350" i="30"/>
  <c r="O348" i="30"/>
  <c r="S348" i="30"/>
  <c r="O346" i="30"/>
  <c r="S346" i="30"/>
  <c r="O344" i="30"/>
  <c r="S344" i="30"/>
  <c r="O342" i="30"/>
  <c r="S342" i="30"/>
  <c r="O340" i="30"/>
  <c r="S340" i="30"/>
  <c r="O338" i="30"/>
  <c r="S338" i="30"/>
  <c r="O336" i="30"/>
  <c r="S336" i="30"/>
  <c r="O334" i="30"/>
  <c r="S334" i="30"/>
  <c r="O332" i="30"/>
  <c r="S332" i="30"/>
  <c r="O330" i="30"/>
  <c r="S330" i="30"/>
  <c r="O328" i="30"/>
  <c r="S328" i="30"/>
  <c r="O326" i="30"/>
  <c r="S326" i="30"/>
  <c r="O324" i="30"/>
  <c r="S324" i="30"/>
  <c r="O322" i="30"/>
  <c r="S322" i="30"/>
  <c r="O320" i="30"/>
  <c r="S320" i="30"/>
  <c r="O318" i="30"/>
  <c r="S318" i="30"/>
  <c r="O316" i="30"/>
  <c r="S316" i="30"/>
  <c r="O314" i="30"/>
  <c r="S314" i="30"/>
  <c r="O312" i="30"/>
  <c r="S312" i="30"/>
  <c r="O310" i="30"/>
  <c r="S310" i="30"/>
  <c r="O1086" i="30"/>
  <c r="S1042" i="30"/>
  <c r="S1040" i="30"/>
  <c r="S1038" i="30"/>
  <c r="S1100" i="30"/>
  <c r="S1098" i="30"/>
  <c r="S1096" i="30"/>
  <c r="S1094" i="30"/>
  <c r="S1092" i="30"/>
  <c r="S1090" i="30"/>
  <c r="S1088" i="30"/>
  <c r="S1086" i="30"/>
  <c r="S1084" i="30"/>
  <c r="S1082" i="30"/>
  <c r="S1080" i="30"/>
  <c r="S1078" i="30"/>
  <c r="S1076" i="30"/>
  <c r="S1074" i="30"/>
  <c r="S1072" i="30"/>
  <c r="S1070" i="30"/>
  <c r="S1068" i="30"/>
  <c r="S1066" i="30"/>
  <c r="S1064" i="30"/>
  <c r="S1062" i="30"/>
  <c r="S1060" i="30"/>
  <c r="S1058" i="30"/>
  <c r="S1056" i="30"/>
  <c r="S1054" i="30"/>
  <c r="S1052" i="30"/>
  <c r="S1050" i="30"/>
  <c r="S1048" i="30"/>
  <c r="S1046" i="30"/>
  <c r="S1044" i="30"/>
  <c r="S1099" i="30"/>
  <c r="S1097" i="30"/>
  <c r="S1095" i="30"/>
  <c r="S1093" i="30"/>
  <c r="S1091" i="30"/>
  <c r="S1089" i="30"/>
  <c r="S1087" i="30"/>
  <c r="S1085" i="30"/>
  <c r="S1083" i="30"/>
  <c r="S1081" i="30"/>
  <c r="S1079" i="30"/>
  <c r="S1077" i="30"/>
  <c r="S1075" i="30"/>
  <c r="S1073" i="30"/>
  <c r="S1071" i="30"/>
  <c r="S1069" i="30"/>
  <c r="S1067" i="30"/>
  <c r="S1065" i="30"/>
  <c r="S1063" i="30"/>
  <c r="S1061" i="30"/>
  <c r="S1059" i="30"/>
  <c r="S1057" i="30"/>
  <c r="S1055" i="30"/>
  <c r="S1053" i="30"/>
  <c r="S1051" i="30"/>
  <c r="S1049" i="30"/>
  <c r="S1047" i="30"/>
  <c r="S1045" i="30"/>
  <c r="S1043" i="30"/>
  <c r="S1041" i="30"/>
  <c r="S1039" i="30"/>
  <c r="S1037" i="30"/>
  <c r="S1035" i="30"/>
  <c r="S1033" i="30"/>
  <c r="S1031" i="30"/>
  <c r="S1029" i="30"/>
  <c r="S1027" i="30"/>
  <c r="S1025" i="30"/>
  <c r="S1023" i="30"/>
  <c r="S1021" i="30"/>
  <c r="S1019" i="30"/>
  <c r="S1017" i="30"/>
  <c r="S1015" i="30"/>
  <c r="S1013" i="30"/>
  <c r="S1011" i="30"/>
  <c r="S1009" i="30"/>
  <c r="S1007" i="30"/>
  <c r="S1005" i="30"/>
  <c r="S1003" i="30"/>
  <c r="S1001" i="30"/>
  <c r="S999" i="30"/>
  <c r="S997" i="30"/>
  <c r="S995" i="30"/>
  <c r="S993" i="30"/>
  <c r="S991" i="30"/>
  <c r="S989" i="30"/>
  <c r="S987" i="30"/>
  <c r="S985" i="30"/>
  <c r="S983" i="30"/>
  <c r="S981" i="30"/>
  <c r="S979" i="30"/>
  <c r="S977" i="30"/>
  <c r="S975" i="30"/>
  <c r="S973" i="30"/>
  <c r="S971" i="30"/>
  <c r="S969" i="30"/>
  <c r="S967" i="30"/>
  <c r="S965" i="30"/>
  <c r="S963" i="30"/>
  <c r="S961" i="30"/>
  <c r="S959" i="30"/>
  <c r="S957" i="30"/>
  <c r="S955" i="30"/>
  <c r="S953" i="30"/>
  <c r="S951" i="30"/>
  <c r="S949" i="30"/>
  <c r="S947" i="30"/>
  <c r="S945" i="30"/>
  <c r="S943" i="30"/>
  <c r="S941" i="30"/>
  <c r="S939" i="30"/>
  <c r="S937" i="30"/>
  <c r="S935" i="30"/>
  <c r="S933" i="30"/>
  <c r="S931" i="30"/>
  <c r="S929" i="30"/>
  <c r="S927" i="30"/>
  <c r="S925" i="30"/>
  <c r="S923" i="30"/>
  <c r="S921" i="30"/>
  <c r="S919" i="30"/>
  <c r="S917" i="30"/>
  <c r="S915" i="30"/>
  <c r="S913" i="30"/>
  <c r="S911" i="30"/>
  <c r="S909" i="30"/>
  <c r="S907" i="30"/>
  <c r="S905" i="30"/>
  <c r="S903" i="30"/>
  <c r="S901" i="30"/>
  <c r="S899" i="30"/>
  <c r="S897" i="30"/>
  <c r="S895" i="30"/>
  <c r="S893" i="30"/>
  <c r="S891" i="30"/>
  <c r="S889" i="30"/>
  <c r="S887" i="30"/>
  <c r="S885" i="30"/>
  <c r="S883" i="30"/>
  <c r="S881" i="30"/>
  <c r="S879" i="30"/>
  <c r="S877" i="30"/>
  <c r="S875" i="30"/>
  <c r="S873" i="30"/>
  <c r="S871" i="30"/>
  <c r="S869" i="30"/>
  <c r="S867" i="30"/>
  <c r="S865" i="30"/>
  <c r="O862" i="30"/>
  <c r="S862" i="30"/>
  <c r="O860" i="30"/>
  <c r="S860" i="30"/>
  <c r="O858" i="30"/>
  <c r="S858" i="30"/>
  <c r="O856" i="30"/>
  <c r="S856" i="30"/>
  <c r="O854" i="30"/>
  <c r="S854" i="30"/>
  <c r="O852" i="30"/>
  <c r="S852" i="30"/>
  <c r="O850" i="30"/>
  <c r="S850" i="30"/>
  <c r="O848" i="30"/>
  <c r="S848" i="30"/>
  <c r="O846" i="30"/>
  <c r="S846" i="30"/>
  <c r="O844" i="30"/>
  <c r="S844" i="30"/>
  <c r="O842" i="30"/>
  <c r="S842" i="30"/>
  <c r="O840" i="30"/>
  <c r="S840" i="30"/>
  <c r="O838" i="30"/>
  <c r="S838" i="30"/>
  <c r="O836" i="30"/>
  <c r="S836" i="30"/>
  <c r="O834" i="30"/>
  <c r="S834" i="30"/>
  <c r="O832" i="30"/>
  <c r="S832" i="30"/>
  <c r="O830" i="30"/>
  <c r="S830" i="30"/>
  <c r="O828" i="30"/>
  <c r="S828" i="30"/>
  <c r="O826" i="30"/>
  <c r="S826" i="30"/>
  <c r="O824" i="30"/>
  <c r="S824" i="30"/>
  <c r="O822" i="30"/>
  <c r="S822" i="30"/>
  <c r="O820" i="30"/>
  <c r="S820" i="30"/>
  <c r="O818" i="30"/>
  <c r="S818" i="30"/>
  <c r="O816" i="30"/>
  <c r="S816" i="30"/>
  <c r="O814" i="30"/>
  <c r="S814" i="30"/>
  <c r="O812" i="30"/>
  <c r="S812" i="30"/>
  <c r="O810" i="30"/>
  <c r="S810" i="30"/>
  <c r="O808" i="30"/>
  <c r="S808" i="30"/>
  <c r="O806" i="30"/>
  <c r="S806" i="30"/>
  <c r="O804" i="30"/>
  <c r="S804" i="30"/>
  <c r="O802" i="30"/>
  <c r="S802" i="30"/>
  <c r="O800" i="30"/>
  <c r="S800" i="30"/>
  <c r="O798" i="30"/>
  <c r="S798" i="30"/>
  <c r="O796" i="30"/>
  <c r="S796" i="30"/>
  <c r="O794" i="30"/>
  <c r="S794" i="30"/>
  <c r="O792" i="30"/>
  <c r="S792" i="30"/>
  <c r="O790" i="30"/>
  <c r="S790" i="30"/>
  <c r="O788" i="30"/>
  <c r="S788" i="30"/>
  <c r="O786" i="30"/>
  <c r="S786" i="30"/>
  <c r="O784" i="30"/>
  <c r="S784" i="30"/>
  <c r="O782" i="30"/>
  <c r="S782" i="30"/>
  <c r="O780" i="30"/>
  <c r="S780" i="30"/>
  <c r="O778" i="30"/>
  <c r="S778" i="30"/>
  <c r="O776" i="30"/>
  <c r="S776" i="30"/>
  <c r="O774" i="30"/>
  <c r="S774" i="30"/>
  <c r="O772" i="30"/>
  <c r="S772" i="30"/>
  <c r="O770" i="30"/>
  <c r="S770" i="30"/>
  <c r="O768" i="30"/>
  <c r="S768" i="30"/>
  <c r="O766" i="30"/>
  <c r="S766" i="30"/>
  <c r="O764" i="30"/>
  <c r="S764" i="30"/>
  <c r="O762" i="30"/>
  <c r="S762" i="30"/>
  <c r="O760" i="30"/>
  <c r="S760" i="30"/>
  <c r="O758" i="30"/>
  <c r="S758" i="30"/>
  <c r="O756" i="30"/>
  <c r="S756" i="30"/>
  <c r="O754" i="30"/>
  <c r="S754" i="30"/>
  <c r="O752" i="30"/>
  <c r="S752" i="30"/>
  <c r="O750" i="30"/>
  <c r="S750" i="30"/>
  <c r="O748" i="30"/>
  <c r="S748" i="30"/>
  <c r="O746" i="30"/>
  <c r="S746" i="30"/>
  <c r="O744" i="30"/>
  <c r="S744" i="30"/>
  <c r="O742" i="30"/>
  <c r="S742" i="30"/>
  <c r="O740" i="30"/>
  <c r="S740" i="30"/>
  <c r="O738" i="30"/>
  <c r="S738" i="30"/>
  <c r="O736" i="30"/>
  <c r="S736" i="30"/>
  <c r="O734" i="30"/>
  <c r="S734" i="30"/>
  <c r="O732" i="30"/>
  <c r="S732" i="30"/>
  <c r="O730" i="30"/>
  <c r="S730" i="30"/>
  <c r="O728" i="30"/>
  <c r="S728" i="30"/>
  <c r="O726" i="30"/>
  <c r="S726" i="30"/>
  <c r="O724" i="30"/>
  <c r="S724" i="30"/>
  <c r="O722" i="30"/>
  <c r="S722" i="30"/>
  <c r="O720" i="30"/>
  <c r="S720" i="30"/>
  <c r="O718" i="30"/>
  <c r="S718" i="30"/>
  <c r="O716" i="30"/>
  <c r="S716" i="30"/>
  <c r="O714" i="30"/>
  <c r="S714" i="30"/>
  <c r="O712" i="30"/>
  <c r="S712" i="30"/>
  <c r="O710" i="30"/>
  <c r="S710" i="30"/>
  <c r="O708" i="30"/>
  <c r="S708" i="30"/>
  <c r="O706" i="30"/>
  <c r="S706" i="30"/>
  <c r="O704" i="30"/>
  <c r="S704" i="30"/>
  <c r="O702" i="30"/>
  <c r="S702" i="30"/>
  <c r="O700" i="30"/>
  <c r="S700" i="30"/>
  <c r="O698" i="30"/>
  <c r="S698" i="30"/>
  <c r="O696" i="30"/>
  <c r="S696" i="30"/>
  <c r="O694" i="30"/>
  <c r="S694" i="30"/>
  <c r="O692" i="30"/>
  <c r="S692" i="30"/>
  <c r="O690" i="30"/>
  <c r="S690" i="30"/>
  <c r="O688" i="30"/>
  <c r="S688" i="30"/>
  <c r="O686" i="30"/>
  <c r="S686" i="30"/>
  <c r="O684" i="30"/>
  <c r="S684" i="30"/>
  <c r="O682" i="30"/>
  <c r="S682" i="30"/>
  <c r="O680" i="30"/>
  <c r="S680" i="30"/>
  <c r="O678" i="30"/>
  <c r="S678" i="30"/>
  <c r="O676" i="30"/>
  <c r="S676" i="30"/>
  <c r="O674" i="30"/>
  <c r="S674" i="30"/>
  <c r="O672" i="30"/>
  <c r="S672" i="30"/>
  <c r="O670" i="30"/>
  <c r="S670" i="30"/>
  <c r="O668" i="30"/>
  <c r="S668" i="30"/>
  <c r="O666" i="30"/>
  <c r="S666" i="30"/>
  <c r="O664" i="30"/>
  <c r="S664" i="30"/>
  <c r="O662" i="30"/>
  <c r="S662" i="30"/>
  <c r="O660" i="30"/>
  <c r="S660" i="30"/>
  <c r="O658" i="30"/>
  <c r="S658" i="30"/>
  <c r="O656" i="30"/>
  <c r="S656" i="30"/>
  <c r="O654" i="30"/>
  <c r="S654" i="30"/>
  <c r="O652" i="30"/>
  <c r="S652" i="30"/>
  <c r="O650" i="30"/>
  <c r="S650" i="30"/>
  <c r="O648" i="30"/>
  <c r="S648" i="30"/>
  <c r="O646" i="30"/>
  <c r="S646" i="30"/>
  <c r="O644" i="30"/>
  <c r="S644" i="30"/>
  <c r="O642" i="30"/>
  <c r="S642" i="30"/>
  <c r="O640" i="30"/>
  <c r="S640" i="30"/>
  <c r="O638" i="30"/>
  <c r="S638" i="30"/>
  <c r="O636" i="30"/>
  <c r="S636" i="30"/>
  <c r="O634" i="30"/>
  <c r="S634" i="30"/>
  <c r="O632" i="30"/>
  <c r="S632" i="30"/>
  <c r="O630" i="30"/>
  <c r="S630" i="30"/>
  <c r="O628" i="30"/>
  <c r="S628" i="30"/>
  <c r="O626" i="30"/>
  <c r="S626" i="30"/>
  <c r="O624" i="30"/>
  <c r="S624" i="30"/>
  <c r="O622" i="30"/>
  <c r="S622" i="30"/>
  <c r="O620" i="30"/>
  <c r="S620" i="30"/>
  <c r="O618" i="30"/>
  <c r="S618" i="30"/>
  <c r="O616" i="30"/>
  <c r="S616" i="30"/>
  <c r="O614" i="30"/>
  <c r="S614" i="30"/>
  <c r="O612" i="30"/>
  <c r="S612" i="30"/>
  <c r="O610" i="30"/>
  <c r="S610" i="30"/>
  <c r="O608" i="30"/>
  <c r="S608" i="30"/>
  <c r="O606" i="30"/>
  <c r="S606" i="30"/>
  <c r="O604" i="30"/>
  <c r="S604" i="30"/>
  <c r="O602" i="30"/>
  <c r="S602" i="30"/>
  <c r="O600" i="30"/>
  <c r="S600" i="30"/>
  <c r="O598" i="30"/>
  <c r="S598" i="30"/>
  <c r="O596" i="30"/>
  <c r="S596" i="30"/>
  <c r="O594" i="30"/>
  <c r="S594" i="30"/>
  <c r="O592" i="30"/>
  <c r="S592" i="30"/>
  <c r="O590" i="30"/>
  <c r="S590" i="30"/>
  <c r="O588" i="30"/>
  <c r="S588" i="30"/>
  <c r="O586" i="30"/>
  <c r="S586" i="30"/>
  <c r="O584" i="30"/>
  <c r="S584" i="30"/>
  <c r="O582" i="30"/>
  <c r="S582" i="30"/>
  <c r="O580" i="30"/>
  <c r="S580" i="30"/>
  <c r="O578" i="30"/>
  <c r="S578" i="30"/>
  <c r="O576" i="30"/>
  <c r="S576" i="30"/>
  <c r="O574" i="30"/>
  <c r="S574" i="30"/>
  <c r="O572" i="30"/>
  <c r="S572" i="30"/>
  <c r="O570" i="30"/>
  <c r="S570" i="30"/>
  <c r="O568" i="30"/>
  <c r="S568" i="30"/>
  <c r="O566" i="30"/>
  <c r="S566" i="30"/>
  <c r="O564" i="30"/>
  <c r="S564" i="30"/>
  <c r="O562" i="30"/>
  <c r="S562" i="30"/>
  <c r="O560" i="30"/>
  <c r="S560" i="30"/>
  <c r="O558" i="30"/>
  <c r="S558" i="30"/>
  <c r="O556" i="30"/>
  <c r="S556" i="30"/>
  <c r="O554" i="30"/>
  <c r="S554" i="30"/>
  <c r="O552" i="30"/>
  <c r="S552" i="30"/>
  <c r="O550" i="30"/>
  <c r="S550" i="30"/>
  <c r="O548" i="30"/>
  <c r="S548" i="30"/>
  <c r="O546" i="30"/>
  <c r="S546" i="30"/>
  <c r="O544" i="30"/>
  <c r="S544" i="30"/>
  <c r="O542" i="30"/>
  <c r="S542" i="30"/>
  <c r="O540" i="30"/>
  <c r="S540" i="30"/>
  <c r="O538" i="30"/>
  <c r="S538" i="30"/>
  <c r="O536" i="30"/>
  <c r="S536" i="30"/>
  <c r="O534" i="30"/>
  <c r="S534" i="30"/>
  <c r="O532" i="30"/>
  <c r="S532" i="30"/>
  <c r="O530" i="30"/>
  <c r="S530" i="30"/>
  <c r="O528" i="30"/>
  <c r="S528" i="30"/>
  <c r="O526" i="30"/>
  <c r="S526" i="30"/>
  <c r="O524" i="30"/>
  <c r="S524" i="30"/>
  <c r="O522" i="30"/>
  <c r="S522" i="30"/>
  <c r="O520" i="30"/>
  <c r="S520" i="30"/>
  <c r="O518" i="30"/>
  <c r="S518" i="30"/>
  <c r="O516" i="30"/>
  <c r="S516" i="30"/>
  <c r="O514" i="30"/>
  <c r="S514" i="30"/>
  <c r="O512" i="30"/>
  <c r="S512" i="30"/>
  <c r="O510" i="30"/>
  <c r="S510" i="30"/>
  <c r="O508" i="30"/>
  <c r="S508" i="30"/>
  <c r="O506" i="30"/>
  <c r="S506" i="30"/>
  <c r="O504" i="30"/>
  <c r="S504" i="30"/>
  <c r="O502" i="30"/>
  <c r="S502" i="30"/>
  <c r="O500" i="30"/>
  <c r="S500" i="30"/>
  <c r="O498" i="30"/>
  <c r="S498" i="30"/>
  <c r="O496" i="30"/>
  <c r="S496" i="30"/>
  <c r="O494" i="30"/>
  <c r="S494" i="30"/>
  <c r="O492" i="30"/>
  <c r="S492" i="30"/>
  <c r="O490" i="30"/>
  <c r="S490" i="30"/>
  <c r="O488" i="30"/>
  <c r="S488" i="30"/>
  <c r="O486" i="30"/>
  <c r="S486" i="30"/>
  <c r="O484" i="30"/>
  <c r="S484" i="30"/>
  <c r="O482" i="30"/>
  <c r="S482" i="30"/>
  <c r="O480" i="30"/>
  <c r="S480" i="30"/>
  <c r="O478" i="30"/>
  <c r="S478" i="30"/>
  <c r="O476" i="30"/>
  <c r="S476" i="30"/>
  <c r="O474" i="30"/>
  <c r="S474" i="30"/>
  <c r="O472" i="30"/>
  <c r="S472" i="30"/>
  <c r="O470" i="30"/>
  <c r="S470" i="30"/>
  <c r="O468" i="30"/>
  <c r="S468" i="30"/>
  <c r="O466" i="30"/>
  <c r="S466" i="30"/>
  <c r="O464" i="30"/>
  <c r="S464" i="30"/>
  <c r="O462" i="30"/>
  <c r="S462" i="30"/>
  <c r="O460" i="30"/>
  <c r="S460" i="30"/>
  <c r="O458" i="30"/>
  <c r="S458" i="30"/>
  <c r="O456" i="30"/>
  <c r="S456" i="30"/>
  <c r="O454" i="30"/>
  <c r="S454" i="30"/>
  <c r="O452" i="30"/>
  <c r="S452" i="30"/>
  <c r="O450" i="30"/>
  <c r="S450" i="30"/>
  <c r="O448" i="30"/>
  <c r="S448" i="30"/>
  <c r="O446" i="30"/>
  <c r="S446" i="30"/>
  <c r="O444" i="30"/>
  <c r="S444" i="30"/>
  <c r="O442" i="30"/>
  <c r="S442" i="30"/>
  <c r="O440" i="30"/>
  <c r="S440" i="30"/>
  <c r="O438" i="30"/>
  <c r="S438" i="30"/>
  <c r="O436" i="30"/>
  <c r="S436" i="30"/>
  <c r="O434" i="30"/>
  <c r="S434" i="30"/>
  <c r="O432" i="30"/>
  <c r="S432" i="30"/>
  <c r="O430" i="30"/>
  <c r="S430" i="30"/>
  <c r="O428" i="30"/>
  <c r="S428" i="30"/>
  <c r="O426" i="30"/>
  <c r="S426" i="30"/>
  <c r="O424" i="30"/>
  <c r="S424" i="30"/>
  <c r="O422" i="30"/>
  <c r="S422" i="30"/>
  <c r="O420" i="30"/>
  <c r="S420" i="30"/>
  <c r="O418" i="30"/>
  <c r="S418" i="30"/>
  <c r="O416" i="30"/>
  <c r="S416" i="30"/>
  <c r="O414" i="30"/>
  <c r="S414" i="30"/>
  <c r="O412" i="30"/>
  <c r="S412" i="30"/>
  <c r="O410" i="30"/>
  <c r="S410" i="30"/>
  <c r="O408" i="30"/>
  <c r="S408" i="30"/>
  <c r="O406" i="30"/>
  <c r="S406" i="30"/>
  <c r="O404" i="30"/>
  <c r="S404" i="30"/>
  <c r="O402" i="30"/>
  <c r="S402" i="30"/>
  <c r="O400" i="30"/>
  <c r="S400" i="30"/>
  <c r="O398" i="30"/>
  <c r="S398" i="30"/>
  <c r="O396" i="30"/>
  <c r="S396" i="30"/>
  <c r="O394" i="30"/>
  <c r="S394" i="30"/>
  <c r="O391" i="30"/>
  <c r="S391" i="30"/>
  <c r="O389" i="30"/>
  <c r="S389" i="30"/>
  <c r="O387" i="30"/>
  <c r="S387" i="30"/>
  <c r="O385" i="30"/>
  <c r="S385" i="30"/>
  <c r="O383" i="30"/>
  <c r="S383" i="30"/>
  <c r="O381" i="30"/>
  <c r="S381" i="30"/>
  <c r="O379" i="30"/>
  <c r="S379" i="30"/>
  <c r="O377" i="30"/>
  <c r="S377" i="30"/>
  <c r="O375" i="30"/>
  <c r="S375" i="30"/>
  <c r="O373" i="30"/>
  <c r="S373" i="30"/>
  <c r="O371" i="30"/>
  <c r="S371" i="30"/>
  <c r="O369" i="30"/>
  <c r="S369" i="30"/>
  <c r="O367" i="30"/>
  <c r="S367" i="30"/>
  <c r="O365" i="30"/>
  <c r="S365" i="30"/>
  <c r="O363" i="30"/>
  <c r="S363" i="30"/>
  <c r="O361" i="30"/>
  <c r="S361" i="30"/>
  <c r="O359" i="30"/>
  <c r="S359" i="30"/>
  <c r="O357" i="30"/>
  <c r="S357" i="30"/>
  <c r="O355" i="30"/>
  <c r="S355" i="30"/>
  <c r="O353" i="30"/>
  <c r="S353" i="30"/>
  <c r="O351" i="30"/>
  <c r="S351" i="30"/>
  <c r="O349" i="30"/>
  <c r="S349" i="30"/>
  <c r="O347" i="30"/>
  <c r="S347" i="30"/>
  <c r="O345" i="30"/>
  <c r="S345" i="30"/>
  <c r="O343" i="30"/>
  <c r="S343" i="30"/>
  <c r="O341" i="30"/>
  <c r="S341" i="30"/>
  <c r="O339" i="30"/>
  <c r="S339" i="30"/>
  <c r="O337" i="30"/>
  <c r="S337" i="30"/>
  <c r="O335" i="30"/>
  <c r="S335" i="30"/>
  <c r="O333" i="30"/>
  <c r="S333" i="30"/>
  <c r="O331" i="30"/>
  <c r="S331" i="30"/>
  <c r="O329" i="30"/>
  <c r="S329" i="30"/>
  <c r="O327" i="30"/>
  <c r="S327" i="30"/>
  <c r="O325" i="30"/>
  <c r="S325" i="30"/>
  <c r="O323" i="30"/>
  <c r="S323" i="30"/>
  <c r="O321" i="30"/>
  <c r="S321" i="30"/>
  <c r="O319" i="30"/>
  <c r="S319" i="30"/>
  <c r="O317" i="30"/>
  <c r="S317" i="30"/>
  <c r="O315" i="30"/>
  <c r="S315" i="30"/>
  <c r="O313" i="30"/>
  <c r="S313" i="30"/>
  <c r="O311" i="30"/>
  <c r="S311" i="30"/>
  <c r="O309" i="30"/>
  <c r="S309" i="30"/>
  <c r="R6" i="30" l="1"/>
  <c r="C1" i="38" s="1"/>
  <c r="C1" i="50" l="1"/>
  <c r="H45" i="30"/>
  <c r="G45" i="30"/>
  <c r="F45" i="30"/>
  <c r="E45" i="30"/>
  <c r="D45" i="30"/>
  <c r="C45" i="30"/>
  <c r="B45" i="30"/>
  <c r="B85" i="30"/>
  <c r="H85" i="30"/>
  <c r="G85" i="30"/>
  <c r="F85" i="30"/>
  <c r="E85" i="30"/>
  <c r="D85" i="30"/>
  <c r="C85" i="30"/>
  <c r="T50" i="30"/>
  <c r="T48" i="30"/>
  <c r="T49" i="30"/>
  <c r="T6" i="30"/>
  <c r="T7" i="30"/>
  <c r="T8" i="30"/>
  <c r="T9" i="30"/>
  <c r="T10" i="30"/>
  <c r="T11" i="30"/>
  <c r="T12" i="30"/>
  <c r="T13" i="30"/>
  <c r="T14" i="30"/>
  <c r="T15" i="30"/>
  <c r="T16" i="30"/>
  <c r="T17" i="30"/>
  <c r="T18" i="30"/>
  <c r="T19" i="30"/>
  <c r="T20" i="30"/>
  <c r="T21" i="30"/>
  <c r="T22" i="30"/>
  <c r="T23" i="30"/>
  <c r="T24" i="30"/>
  <c r="T25" i="30"/>
  <c r="T26" i="30"/>
  <c r="T27" i="30"/>
  <c r="T28" i="30"/>
  <c r="T29" i="30"/>
  <c r="T30" i="30"/>
  <c r="T31" i="30"/>
  <c r="T32" i="30"/>
  <c r="T33" i="30"/>
  <c r="T34" i="30"/>
  <c r="T35" i="30"/>
  <c r="T36" i="30"/>
  <c r="T37" i="30"/>
  <c r="T38" i="30"/>
  <c r="T39" i="30"/>
  <c r="T40" i="30"/>
  <c r="T41" i="30"/>
  <c r="T42" i="30"/>
  <c r="T43" i="30"/>
  <c r="T44" i="30"/>
  <c r="T45" i="30"/>
  <c r="T46" i="30"/>
  <c r="T47" i="30"/>
  <c r="T5" i="30"/>
  <c r="T127" i="30"/>
  <c r="T128" i="30"/>
  <c r="T129" i="30"/>
  <c r="T130" i="30"/>
  <c r="T131" i="30"/>
  <c r="T132" i="30"/>
  <c r="T133" i="30"/>
  <c r="T134" i="30"/>
  <c r="T135" i="30"/>
  <c r="T136" i="30"/>
  <c r="T137" i="30"/>
  <c r="T138" i="30"/>
  <c r="T139" i="30"/>
  <c r="T140" i="30"/>
  <c r="T141" i="30"/>
  <c r="T142" i="30"/>
  <c r="T143" i="30"/>
  <c r="T144" i="30"/>
  <c r="T145" i="30"/>
  <c r="T146" i="30"/>
  <c r="T147" i="30"/>
  <c r="T148" i="30"/>
  <c r="T149" i="30"/>
  <c r="T150" i="30"/>
  <c r="T151" i="30"/>
  <c r="T152" i="30"/>
  <c r="T153" i="30"/>
  <c r="T154" i="30"/>
  <c r="T155" i="30"/>
  <c r="T156" i="30"/>
  <c r="T157" i="30"/>
  <c r="T158" i="30"/>
  <c r="T159" i="30"/>
  <c r="T160" i="30"/>
  <c r="T161" i="30"/>
  <c r="T162" i="30"/>
  <c r="T163" i="30"/>
  <c r="T164" i="30"/>
  <c r="T165" i="30"/>
  <c r="T166" i="30"/>
  <c r="T167" i="30"/>
  <c r="T168" i="30"/>
  <c r="T169" i="30"/>
  <c r="T170" i="30"/>
  <c r="T171" i="30"/>
  <c r="T172" i="30"/>
  <c r="T173" i="30"/>
  <c r="T174" i="30"/>
  <c r="T175" i="30"/>
  <c r="T176" i="30"/>
  <c r="T177" i="30"/>
  <c r="T178" i="30"/>
  <c r="T179" i="30"/>
  <c r="T180" i="30"/>
  <c r="T181" i="30"/>
  <c r="T182" i="30"/>
  <c r="T183" i="30"/>
  <c r="T184" i="30"/>
  <c r="T185" i="30"/>
  <c r="T186" i="30"/>
  <c r="T187" i="30"/>
  <c r="T188" i="30"/>
  <c r="T189" i="30"/>
  <c r="T190" i="30"/>
  <c r="T191" i="30"/>
  <c r="T192" i="30"/>
  <c r="T193" i="30"/>
  <c r="T194" i="30"/>
  <c r="T195" i="30"/>
  <c r="T196" i="30"/>
  <c r="T197" i="30"/>
  <c r="T198" i="30"/>
  <c r="T199" i="30"/>
  <c r="T200" i="30"/>
  <c r="T201" i="30"/>
  <c r="T202" i="30"/>
  <c r="T203" i="30"/>
  <c r="T204" i="30"/>
  <c r="T205" i="30"/>
  <c r="T206" i="30"/>
  <c r="T207" i="30"/>
  <c r="T208" i="30"/>
  <c r="T209" i="30"/>
  <c r="T210" i="30"/>
  <c r="T211" i="30"/>
  <c r="T212" i="30"/>
  <c r="T213" i="30"/>
  <c r="T214" i="30"/>
  <c r="T215" i="30"/>
  <c r="T216" i="30"/>
  <c r="T217" i="30"/>
  <c r="T218" i="30"/>
  <c r="T219" i="30"/>
  <c r="T220" i="30"/>
  <c r="T221" i="30"/>
  <c r="T222" i="30"/>
  <c r="T223" i="30"/>
  <c r="T224" i="30"/>
  <c r="T225" i="30"/>
  <c r="T226" i="30"/>
  <c r="T227" i="30"/>
  <c r="T228" i="30"/>
  <c r="T229" i="30"/>
  <c r="T230" i="30"/>
  <c r="T231" i="30"/>
  <c r="T232" i="30"/>
  <c r="T233" i="30"/>
  <c r="T234" i="30"/>
  <c r="T235" i="30"/>
  <c r="T236" i="30"/>
  <c r="T237" i="30"/>
  <c r="T238" i="30"/>
  <c r="T239" i="30"/>
  <c r="T240" i="30"/>
  <c r="T241" i="30"/>
  <c r="T242" i="30"/>
  <c r="T243" i="30"/>
  <c r="T244" i="30"/>
  <c r="T245" i="30"/>
  <c r="T246" i="30"/>
  <c r="T247" i="30"/>
  <c r="T248" i="30"/>
  <c r="T249" i="30"/>
  <c r="T250" i="30"/>
  <c r="T251" i="30"/>
  <c r="T252" i="30"/>
  <c r="T253" i="30"/>
  <c r="T254" i="30"/>
  <c r="T255" i="30"/>
  <c r="T256" i="30"/>
  <c r="T257" i="30"/>
  <c r="T258" i="30"/>
  <c r="T259" i="30"/>
  <c r="T260" i="30"/>
  <c r="T261" i="30"/>
  <c r="T262" i="30"/>
  <c r="T263" i="30"/>
  <c r="T264" i="30"/>
  <c r="T265" i="30"/>
  <c r="T266" i="30"/>
  <c r="T267" i="30"/>
  <c r="T268" i="30"/>
  <c r="T269" i="30"/>
  <c r="T270" i="30"/>
  <c r="T271" i="30"/>
  <c r="T272" i="30"/>
  <c r="T273" i="30"/>
  <c r="T274" i="30"/>
  <c r="T275" i="30"/>
  <c r="T276" i="30"/>
  <c r="T277" i="30"/>
  <c r="T278" i="30"/>
  <c r="T279" i="30"/>
  <c r="T280" i="30"/>
  <c r="T281" i="30"/>
  <c r="T282" i="30"/>
  <c r="T283" i="30"/>
  <c r="T284" i="30"/>
  <c r="T285" i="30"/>
  <c r="T286" i="30"/>
  <c r="T287" i="30"/>
  <c r="T288" i="30"/>
  <c r="T289" i="30"/>
  <c r="T290" i="30"/>
  <c r="T291" i="30"/>
  <c r="T292" i="30"/>
  <c r="T293" i="30"/>
  <c r="T294" i="30"/>
  <c r="T295" i="30"/>
  <c r="T296" i="30"/>
  <c r="T297" i="30"/>
  <c r="T298" i="30"/>
  <c r="T299" i="30"/>
  <c r="T300" i="30"/>
  <c r="T301" i="30"/>
  <c r="T302" i="30"/>
  <c r="T303" i="30"/>
  <c r="T304" i="30"/>
  <c r="T305" i="30"/>
  <c r="T306" i="30"/>
  <c r="T307" i="30"/>
  <c r="T308" i="30"/>
  <c r="T309" i="30"/>
  <c r="T310" i="30"/>
  <c r="T311" i="30"/>
  <c r="T312" i="30"/>
  <c r="T313" i="30"/>
  <c r="T314" i="30"/>
  <c r="T315" i="30"/>
  <c r="T316" i="30"/>
  <c r="T317" i="30"/>
  <c r="T318" i="30"/>
  <c r="T319" i="30"/>
  <c r="T320" i="30"/>
  <c r="T321" i="30"/>
  <c r="T322" i="30"/>
  <c r="T323" i="30"/>
  <c r="T324" i="30"/>
  <c r="T325" i="30"/>
  <c r="T326" i="30"/>
  <c r="T327" i="30"/>
  <c r="T328" i="30"/>
  <c r="T329" i="30"/>
  <c r="T330" i="30"/>
  <c r="T331" i="30"/>
  <c r="T332" i="30"/>
  <c r="T333" i="30"/>
  <c r="T334" i="30"/>
  <c r="T335" i="30"/>
  <c r="T336" i="30"/>
  <c r="T337" i="30"/>
  <c r="T338" i="30"/>
  <c r="T339" i="30"/>
  <c r="T340" i="30"/>
  <c r="T341" i="30"/>
  <c r="T342" i="30"/>
  <c r="T343" i="30"/>
  <c r="T344" i="30"/>
  <c r="T345" i="30"/>
  <c r="T346" i="30"/>
  <c r="T347" i="30"/>
  <c r="T348" i="30"/>
  <c r="T349" i="30"/>
  <c r="T350" i="30"/>
  <c r="T351" i="30"/>
  <c r="T352" i="30"/>
  <c r="T353" i="30"/>
  <c r="T354" i="30"/>
  <c r="T355" i="30"/>
  <c r="T356" i="30"/>
  <c r="T357" i="30"/>
  <c r="T358" i="30"/>
  <c r="T359" i="30"/>
  <c r="T360" i="30"/>
  <c r="T361" i="30"/>
  <c r="T362" i="30"/>
  <c r="T363" i="30"/>
  <c r="T364" i="30"/>
  <c r="T365" i="30"/>
  <c r="T366" i="30"/>
  <c r="T367" i="30"/>
  <c r="T368" i="30"/>
  <c r="T369" i="30"/>
  <c r="T370" i="30"/>
  <c r="T371" i="30"/>
  <c r="T372" i="30"/>
  <c r="T373" i="30"/>
  <c r="T374" i="30"/>
  <c r="T375" i="30"/>
  <c r="T376" i="30"/>
  <c r="T377" i="30"/>
  <c r="T378" i="30"/>
  <c r="T379" i="30"/>
  <c r="T380" i="30"/>
  <c r="T381" i="30"/>
  <c r="T382" i="30"/>
  <c r="T383" i="30"/>
  <c r="T384" i="30"/>
  <c r="T385" i="30"/>
  <c r="T386" i="30"/>
  <c r="T387" i="30"/>
  <c r="T388" i="30"/>
  <c r="T389" i="30"/>
  <c r="T390" i="30"/>
  <c r="T391" i="30"/>
  <c r="T392" i="30"/>
  <c r="T393" i="30"/>
  <c r="T394" i="30"/>
  <c r="T395" i="30"/>
  <c r="T396" i="30"/>
  <c r="T397" i="30"/>
  <c r="T398" i="30"/>
  <c r="T399" i="30"/>
  <c r="T400" i="30"/>
  <c r="T401" i="30"/>
  <c r="T402" i="30"/>
  <c r="T403" i="30"/>
  <c r="T404" i="30"/>
  <c r="T405" i="30"/>
  <c r="T406" i="30"/>
  <c r="T407" i="30"/>
  <c r="T408" i="30"/>
  <c r="T409" i="30"/>
  <c r="T410" i="30"/>
  <c r="T411" i="30"/>
  <c r="T412" i="30"/>
  <c r="T413" i="30"/>
  <c r="T414" i="30"/>
  <c r="T415" i="30"/>
  <c r="T416" i="30"/>
  <c r="T417" i="30"/>
  <c r="T418" i="30"/>
  <c r="T419" i="30"/>
  <c r="T420" i="30"/>
  <c r="T421" i="30"/>
  <c r="T422" i="30"/>
  <c r="T423" i="30"/>
  <c r="T424" i="30"/>
  <c r="T425" i="30"/>
  <c r="T426" i="30"/>
  <c r="T427" i="30"/>
  <c r="T428" i="30"/>
  <c r="T429" i="30"/>
  <c r="T430" i="30"/>
  <c r="T431" i="30"/>
  <c r="T432" i="30"/>
  <c r="T433" i="30"/>
  <c r="T434" i="30"/>
  <c r="T435" i="30"/>
  <c r="T436" i="30"/>
  <c r="T437" i="30"/>
  <c r="T438" i="30"/>
  <c r="T439" i="30"/>
  <c r="T440" i="30"/>
  <c r="T441" i="30"/>
  <c r="T442" i="30"/>
  <c r="T443" i="30"/>
  <c r="T444" i="30"/>
  <c r="T445" i="30"/>
  <c r="T446" i="30"/>
  <c r="T447" i="30"/>
  <c r="T448" i="30"/>
  <c r="T449" i="30"/>
  <c r="T450" i="30"/>
  <c r="T451" i="30"/>
  <c r="T452" i="30"/>
  <c r="T453" i="30"/>
  <c r="T454" i="30"/>
  <c r="T455" i="30"/>
  <c r="T456" i="30"/>
  <c r="T457" i="30"/>
  <c r="T458" i="30"/>
  <c r="T459" i="30"/>
  <c r="T460" i="30"/>
  <c r="T461" i="30"/>
  <c r="T462" i="30"/>
  <c r="T463" i="30"/>
  <c r="T464" i="30"/>
  <c r="T465" i="30"/>
  <c r="T466" i="30"/>
  <c r="T467" i="30"/>
  <c r="T468" i="30"/>
  <c r="T469" i="30"/>
  <c r="T470" i="30"/>
  <c r="T471" i="30"/>
  <c r="T472" i="30"/>
  <c r="T473" i="30"/>
  <c r="T474" i="30"/>
  <c r="T475" i="30"/>
  <c r="T476" i="30"/>
  <c r="T477" i="30"/>
  <c r="T478" i="30"/>
  <c r="T479" i="30"/>
  <c r="T480" i="30"/>
  <c r="T481" i="30"/>
  <c r="T482" i="30"/>
  <c r="T483" i="30"/>
  <c r="T484" i="30"/>
  <c r="T485" i="30"/>
  <c r="T486" i="30"/>
  <c r="T487" i="30"/>
  <c r="T488" i="30"/>
  <c r="T489" i="30"/>
  <c r="T490" i="30"/>
  <c r="T491" i="30"/>
  <c r="T492" i="30"/>
  <c r="T493" i="30"/>
  <c r="T494" i="30"/>
  <c r="T495" i="30"/>
  <c r="T496" i="30"/>
  <c r="T497" i="30"/>
  <c r="T498" i="30"/>
  <c r="T499" i="30"/>
  <c r="T500" i="30"/>
  <c r="T501" i="30"/>
  <c r="T502" i="30"/>
  <c r="T503" i="30"/>
  <c r="T504" i="30"/>
  <c r="T505" i="30"/>
  <c r="T506" i="30"/>
  <c r="T507" i="30"/>
  <c r="T508" i="30"/>
  <c r="T509" i="30"/>
  <c r="T510" i="30"/>
  <c r="T511" i="30"/>
  <c r="T512" i="30"/>
  <c r="T513" i="30"/>
  <c r="T514" i="30"/>
  <c r="T515" i="30"/>
  <c r="T516" i="30"/>
  <c r="T517" i="30"/>
  <c r="T518" i="30"/>
  <c r="T519" i="30"/>
  <c r="T520" i="30"/>
  <c r="T521" i="30"/>
  <c r="T522" i="30"/>
  <c r="T523" i="30"/>
  <c r="T524" i="30"/>
  <c r="T525" i="30"/>
  <c r="T526" i="30"/>
  <c r="T527" i="30"/>
  <c r="T528" i="30"/>
  <c r="T529" i="30"/>
  <c r="T530" i="30"/>
  <c r="T531" i="30"/>
  <c r="T532" i="30"/>
  <c r="T533" i="30"/>
  <c r="T534" i="30"/>
  <c r="T535" i="30"/>
  <c r="T536" i="30"/>
  <c r="T537" i="30"/>
  <c r="T538" i="30"/>
  <c r="T539" i="30"/>
  <c r="T540" i="30"/>
  <c r="T541" i="30"/>
  <c r="T542" i="30"/>
  <c r="T543" i="30"/>
  <c r="T544" i="30"/>
  <c r="T545" i="30"/>
  <c r="T546" i="30"/>
  <c r="T547" i="30"/>
  <c r="T548" i="30"/>
  <c r="T549" i="30"/>
  <c r="T550" i="30"/>
  <c r="T551" i="30"/>
  <c r="T552" i="30"/>
  <c r="T553" i="30"/>
  <c r="T554" i="30"/>
  <c r="T555" i="30"/>
  <c r="T556" i="30"/>
  <c r="T557" i="30"/>
  <c r="T558" i="30"/>
  <c r="T559" i="30"/>
  <c r="T560" i="30"/>
  <c r="T561" i="30"/>
  <c r="T562" i="30"/>
  <c r="T563" i="30"/>
  <c r="T564" i="30"/>
  <c r="T565" i="30"/>
  <c r="T566" i="30"/>
  <c r="T567" i="30"/>
  <c r="T568" i="30"/>
  <c r="T569" i="30"/>
  <c r="T570" i="30"/>
  <c r="T571" i="30"/>
  <c r="T572" i="30"/>
  <c r="T573" i="30"/>
  <c r="T574" i="30"/>
  <c r="T575" i="30"/>
  <c r="T576" i="30"/>
  <c r="T577" i="30"/>
  <c r="T578" i="30"/>
  <c r="T579" i="30"/>
  <c r="T580" i="30"/>
  <c r="T581" i="30"/>
  <c r="T582" i="30"/>
  <c r="T583" i="30"/>
  <c r="T584" i="30"/>
  <c r="T585" i="30"/>
  <c r="T586" i="30"/>
  <c r="T587" i="30"/>
  <c r="T588" i="30"/>
  <c r="T589" i="30"/>
  <c r="T590" i="30"/>
  <c r="T591" i="30"/>
  <c r="T592" i="30"/>
  <c r="T593" i="30"/>
  <c r="T594" i="30"/>
  <c r="T595" i="30"/>
  <c r="T596" i="30"/>
  <c r="T597" i="30"/>
  <c r="T598" i="30"/>
  <c r="T599" i="30"/>
  <c r="T600" i="30"/>
  <c r="T601" i="30"/>
  <c r="T602" i="30"/>
  <c r="T603" i="30"/>
  <c r="T604" i="30"/>
  <c r="T605" i="30"/>
  <c r="T606" i="30"/>
  <c r="T607" i="30"/>
  <c r="T608" i="30"/>
  <c r="T609" i="30"/>
  <c r="T610" i="30"/>
  <c r="T611" i="30"/>
  <c r="T612" i="30"/>
  <c r="T613" i="30"/>
  <c r="T614" i="30"/>
  <c r="T615" i="30"/>
  <c r="T616" i="30"/>
  <c r="T617" i="30"/>
  <c r="T618" i="30"/>
  <c r="T619" i="30"/>
  <c r="T620" i="30"/>
  <c r="T621" i="30"/>
  <c r="T622" i="30"/>
  <c r="T623" i="30"/>
  <c r="T624" i="30"/>
  <c r="T625" i="30"/>
  <c r="T626" i="30"/>
  <c r="T627" i="30"/>
  <c r="T628" i="30"/>
  <c r="T629" i="30"/>
  <c r="T630" i="30"/>
  <c r="T631" i="30"/>
  <c r="T632" i="30"/>
  <c r="T633" i="30"/>
  <c r="T634" i="30"/>
  <c r="T635" i="30"/>
  <c r="T636" i="30"/>
  <c r="T637" i="30"/>
  <c r="T638" i="30"/>
  <c r="T639" i="30"/>
  <c r="T640" i="30"/>
  <c r="T641" i="30"/>
  <c r="T642" i="30"/>
  <c r="T643" i="30"/>
  <c r="T644" i="30"/>
  <c r="T645" i="30"/>
  <c r="T646" i="30"/>
  <c r="T647" i="30"/>
  <c r="T648" i="30"/>
  <c r="T649" i="30"/>
  <c r="T650" i="30"/>
  <c r="T651" i="30"/>
  <c r="T652" i="30"/>
  <c r="T653" i="30"/>
  <c r="T654" i="30"/>
  <c r="T655" i="30"/>
  <c r="T656" i="30"/>
  <c r="T657" i="30"/>
  <c r="T658" i="30"/>
  <c r="T659" i="30"/>
  <c r="T660" i="30"/>
  <c r="T661" i="30"/>
  <c r="T662" i="30"/>
  <c r="T663" i="30"/>
  <c r="T664" i="30"/>
  <c r="T665" i="30"/>
  <c r="T666" i="30"/>
  <c r="T667" i="30"/>
  <c r="T668" i="30"/>
  <c r="T669" i="30"/>
  <c r="T670" i="30"/>
  <c r="T671" i="30"/>
  <c r="T672" i="30"/>
  <c r="T673" i="30"/>
  <c r="T674" i="30"/>
  <c r="T675" i="30"/>
  <c r="T676" i="30"/>
  <c r="T677" i="30"/>
  <c r="T678" i="30"/>
  <c r="T679" i="30"/>
  <c r="T680" i="30"/>
  <c r="T681" i="30"/>
  <c r="T682" i="30"/>
  <c r="T683" i="30"/>
  <c r="T684" i="30"/>
  <c r="T685" i="30"/>
  <c r="T686" i="30"/>
  <c r="T687" i="30"/>
  <c r="T688" i="30"/>
  <c r="T689" i="30"/>
  <c r="T690" i="30"/>
  <c r="T691" i="30"/>
  <c r="T692" i="30"/>
  <c r="T693" i="30"/>
  <c r="T694" i="30"/>
  <c r="T695" i="30"/>
  <c r="T696" i="30"/>
  <c r="T697" i="30"/>
  <c r="T698" i="30"/>
  <c r="T699" i="30"/>
  <c r="T700" i="30"/>
  <c r="T701" i="30"/>
  <c r="T702" i="30"/>
  <c r="T703" i="30"/>
  <c r="T704" i="30"/>
  <c r="T705" i="30"/>
  <c r="T706" i="30"/>
  <c r="T707" i="30"/>
  <c r="T708" i="30"/>
  <c r="T709" i="30"/>
  <c r="T710" i="30"/>
  <c r="T711" i="30"/>
  <c r="T712" i="30"/>
  <c r="T713" i="30"/>
  <c r="T714" i="30"/>
  <c r="T715" i="30"/>
  <c r="T716" i="30"/>
  <c r="T717" i="30"/>
  <c r="T718" i="30"/>
  <c r="T719" i="30"/>
  <c r="T720" i="30"/>
  <c r="T721" i="30"/>
  <c r="T722" i="30"/>
  <c r="T723" i="30"/>
  <c r="T724" i="30"/>
  <c r="T725" i="30"/>
  <c r="T726" i="30"/>
  <c r="T727" i="30"/>
  <c r="T728" i="30"/>
  <c r="T729" i="30"/>
  <c r="T730" i="30"/>
  <c r="T731" i="30"/>
  <c r="T732" i="30"/>
  <c r="T733" i="30"/>
  <c r="T734" i="30"/>
  <c r="T735" i="30"/>
  <c r="T736" i="30"/>
  <c r="T737" i="30"/>
  <c r="T738" i="30"/>
  <c r="T739" i="30"/>
  <c r="T740" i="30"/>
  <c r="T741" i="30"/>
  <c r="T742" i="30"/>
  <c r="T743" i="30"/>
  <c r="T744" i="30"/>
  <c r="T745" i="30"/>
  <c r="T746" i="30"/>
  <c r="T747" i="30"/>
  <c r="T748" i="30"/>
  <c r="T749" i="30"/>
  <c r="T750" i="30"/>
  <c r="T751" i="30"/>
  <c r="T752" i="30"/>
  <c r="T753" i="30"/>
  <c r="T754" i="30"/>
  <c r="T755" i="30"/>
  <c r="T756" i="30"/>
  <c r="T757" i="30"/>
  <c r="T758" i="30"/>
  <c r="T759" i="30"/>
  <c r="T760" i="30"/>
  <c r="T761" i="30"/>
  <c r="T762" i="30"/>
  <c r="T763" i="30"/>
  <c r="T764" i="30"/>
  <c r="T765" i="30"/>
  <c r="T766" i="30"/>
  <c r="T767" i="30"/>
  <c r="T768" i="30"/>
  <c r="T769" i="30"/>
  <c r="T770" i="30"/>
  <c r="T771" i="30"/>
  <c r="T772" i="30"/>
  <c r="T773" i="30"/>
  <c r="T774" i="30"/>
  <c r="T775" i="30"/>
  <c r="T776" i="30"/>
  <c r="T777" i="30"/>
  <c r="T778" i="30"/>
  <c r="T779" i="30"/>
  <c r="T780" i="30"/>
  <c r="T781" i="30"/>
  <c r="T782" i="30"/>
  <c r="T783" i="30"/>
  <c r="T784" i="30"/>
  <c r="T785" i="30"/>
  <c r="T786" i="30"/>
  <c r="T787" i="30"/>
  <c r="T788" i="30"/>
  <c r="T789" i="30"/>
  <c r="T790" i="30"/>
  <c r="T791" i="30"/>
  <c r="T792" i="30"/>
  <c r="T793" i="30"/>
  <c r="T794" i="30"/>
  <c r="T795" i="30"/>
  <c r="T796" i="30"/>
  <c r="T797" i="30"/>
  <c r="T798" i="30"/>
  <c r="T799" i="30"/>
  <c r="T800" i="30"/>
  <c r="T801" i="30"/>
  <c r="T802" i="30"/>
  <c r="T803" i="30"/>
  <c r="T804" i="30"/>
  <c r="T805" i="30"/>
  <c r="T806" i="30"/>
  <c r="T807" i="30"/>
  <c r="T808" i="30"/>
  <c r="T809" i="30"/>
  <c r="T810" i="30"/>
  <c r="T811" i="30"/>
  <c r="T812" i="30"/>
  <c r="T813" i="30"/>
  <c r="T814" i="30"/>
  <c r="T815" i="30"/>
  <c r="T816" i="30"/>
  <c r="T817" i="30"/>
  <c r="T818" i="30"/>
  <c r="T819" i="30"/>
  <c r="T820" i="30"/>
  <c r="T821" i="30"/>
  <c r="T822" i="30"/>
  <c r="T823" i="30"/>
  <c r="T824" i="30"/>
  <c r="T825" i="30"/>
  <c r="T826" i="30"/>
  <c r="T827" i="30"/>
  <c r="T828" i="30"/>
  <c r="T829" i="30"/>
  <c r="T830" i="30"/>
  <c r="T831" i="30"/>
  <c r="T832" i="30"/>
  <c r="T833" i="30"/>
  <c r="T834" i="30"/>
  <c r="T835" i="30"/>
  <c r="T836" i="30"/>
  <c r="T837" i="30"/>
  <c r="T838" i="30"/>
  <c r="T839" i="30"/>
  <c r="T840" i="30"/>
  <c r="T841" i="30"/>
  <c r="T842" i="30"/>
  <c r="T843" i="30"/>
  <c r="T844" i="30"/>
  <c r="T845" i="30"/>
  <c r="T846" i="30"/>
  <c r="T847" i="30"/>
  <c r="T848" i="30"/>
  <c r="T849" i="30"/>
  <c r="T850" i="30"/>
  <c r="T851" i="30"/>
  <c r="T852" i="30"/>
  <c r="T853" i="30"/>
  <c r="T854" i="30"/>
  <c r="T855" i="30"/>
  <c r="T856" i="30"/>
  <c r="T857" i="30"/>
  <c r="T858" i="30"/>
  <c r="T859" i="30"/>
  <c r="T860" i="30"/>
  <c r="T861" i="30"/>
  <c r="T862" i="30"/>
  <c r="T863" i="30"/>
  <c r="T864" i="30"/>
  <c r="T865" i="30"/>
  <c r="T866" i="30"/>
  <c r="T867" i="30"/>
  <c r="T868" i="30"/>
  <c r="T869" i="30"/>
  <c r="T870" i="30"/>
  <c r="T871" i="30"/>
  <c r="T872" i="30"/>
  <c r="T873" i="30"/>
  <c r="T874" i="30"/>
  <c r="T875" i="30"/>
  <c r="T876" i="30"/>
  <c r="T877" i="30"/>
  <c r="T878" i="30"/>
  <c r="T879" i="30"/>
  <c r="T880" i="30"/>
  <c r="T881" i="30"/>
  <c r="T882" i="30"/>
  <c r="T883" i="30"/>
  <c r="T884" i="30"/>
  <c r="T885" i="30"/>
  <c r="T886" i="30"/>
  <c r="T887" i="30"/>
  <c r="T888" i="30"/>
  <c r="T889" i="30"/>
  <c r="T890" i="30"/>
  <c r="T891" i="30"/>
  <c r="T892" i="30"/>
  <c r="T893" i="30"/>
  <c r="T894" i="30"/>
  <c r="T895" i="30"/>
  <c r="T896" i="30"/>
  <c r="T897" i="30"/>
  <c r="T898" i="30"/>
  <c r="T899" i="30"/>
  <c r="T900" i="30"/>
  <c r="T901" i="30"/>
  <c r="T902" i="30"/>
  <c r="T903" i="30"/>
  <c r="T904" i="30"/>
  <c r="T905" i="30"/>
  <c r="T906" i="30"/>
  <c r="T907" i="30"/>
  <c r="T908" i="30"/>
  <c r="T909" i="30"/>
  <c r="T910" i="30"/>
  <c r="T911" i="30"/>
  <c r="T912" i="30"/>
  <c r="T913" i="30"/>
  <c r="T914" i="30"/>
  <c r="T915" i="30"/>
  <c r="T916" i="30"/>
  <c r="T917" i="30"/>
  <c r="T918" i="30"/>
  <c r="T919" i="30"/>
  <c r="T920" i="30"/>
  <c r="T921" i="30"/>
  <c r="T922" i="30"/>
  <c r="T923" i="30"/>
  <c r="T924" i="30"/>
  <c r="T925" i="30"/>
  <c r="T926" i="30"/>
  <c r="T927" i="30"/>
  <c r="T928" i="30"/>
  <c r="T929" i="30"/>
  <c r="T930" i="30"/>
  <c r="T931" i="30"/>
  <c r="T932" i="30"/>
  <c r="T933" i="30"/>
  <c r="T934" i="30"/>
  <c r="T935" i="30"/>
  <c r="T936" i="30"/>
  <c r="T937" i="30"/>
  <c r="T938" i="30"/>
  <c r="T939" i="30"/>
  <c r="T940" i="30"/>
  <c r="T941" i="30"/>
  <c r="T942" i="30"/>
  <c r="T943" i="30"/>
  <c r="T944" i="30"/>
  <c r="T945" i="30"/>
  <c r="T946" i="30"/>
  <c r="T947" i="30"/>
  <c r="T948" i="30"/>
  <c r="T949" i="30"/>
  <c r="T950" i="30"/>
  <c r="T951" i="30"/>
  <c r="T952" i="30"/>
  <c r="T953" i="30"/>
  <c r="T954" i="30"/>
  <c r="T955" i="30"/>
  <c r="T956" i="30"/>
  <c r="T957" i="30"/>
  <c r="T958" i="30"/>
  <c r="T959" i="30"/>
  <c r="T960" i="30"/>
  <c r="T961" i="30"/>
  <c r="T962" i="30"/>
  <c r="T963" i="30"/>
  <c r="T964" i="30"/>
  <c r="T965" i="30"/>
  <c r="T966" i="30"/>
  <c r="T967" i="30"/>
  <c r="T968" i="30"/>
  <c r="T969" i="30"/>
  <c r="T970" i="30"/>
  <c r="T971" i="30"/>
  <c r="T972" i="30"/>
  <c r="T973" i="30"/>
  <c r="T974" i="30"/>
  <c r="T975" i="30"/>
  <c r="T976" i="30"/>
  <c r="T977" i="30"/>
  <c r="T978" i="30"/>
  <c r="T979" i="30"/>
  <c r="T980" i="30"/>
  <c r="T981" i="30"/>
  <c r="T982" i="30"/>
  <c r="T983" i="30"/>
  <c r="T984" i="30"/>
  <c r="T985" i="30"/>
  <c r="T986" i="30"/>
  <c r="T987" i="30"/>
  <c r="T988" i="30"/>
  <c r="T989" i="30"/>
  <c r="T990" i="30"/>
  <c r="T991" i="30"/>
  <c r="T992" i="30"/>
  <c r="T993" i="30"/>
  <c r="T994" i="30"/>
  <c r="T995" i="30"/>
  <c r="T996" i="30"/>
  <c r="T997" i="30"/>
  <c r="T998" i="30"/>
  <c r="T999" i="30"/>
  <c r="T1000" i="30"/>
  <c r="T1001" i="30"/>
  <c r="T1002" i="30"/>
  <c r="T1003" i="30"/>
  <c r="T1004" i="30"/>
  <c r="T1005" i="30"/>
  <c r="T1006" i="30"/>
  <c r="T1007" i="30"/>
  <c r="T1008" i="30"/>
  <c r="T1009" i="30"/>
  <c r="T1010" i="30"/>
  <c r="T1011" i="30"/>
  <c r="T1012" i="30"/>
  <c r="T1013" i="30"/>
  <c r="T1014" i="30"/>
  <c r="T1015" i="30"/>
  <c r="T1016" i="30"/>
  <c r="T1017" i="30"/>
  <c r="T1018" i="30"/>
  <c r="T1019" i="30"/>
  <c r="T1020" i="30"/>
  <c r="T1021" i="30"/>
  <c r="T1022" i="30"/>
  <c r="T1023" i="30"/>
  <c r="T1024" i="30"/>
  <c r="T1025" i="30"/>
  <c r="T1026" i="30"/>
  <c r="T1027" i="30"/>
  <c r="T1028" i="30"/>
  <c r="T1029" i="30"/>
  <c r="T1030" i="30"/>
  <c r="T1031" i="30"/>
  <c r="T1032" i="30"/>
  <c r="T1033" i="30"/>
  <c r="T1034" i="30"/>
  <c r="T1035" i="30"/>
  <c r="T1036" i="30"/>
  <c r="T1037" i="30"/>
  <c r="T1038" i="30"/>
  <c r="T1039" i="30"/>
  <c r="T1040" i="30"/>
  <c r="T1041" i="30"/>
  <c r="T1042" i="30"/>
  <c r="T1043" i="30"/>
  <c r="T1044" i="30"/>
  <c r="T1045" i="30"/>
  <c r="T1046" i="30"/>
  <c r="T1047" i="30"/>
  <c r="T1048" i="30"/>
  <c r="T1049" i="30"/>
  <c r="T1050" i="30"/>
  <c r="T1051" i="30"/>
  <c r="T1052" i="30"/>
  <c r="T1053" i="30"/>
  <c r="T1054" i="30"/>
  <c r="T1055" i="30"/>
  <c r="T1056" i="30"/>
  <c r="T1057" i="30"/>
  <c r="T1058" i="30"/>
  <c r="T1059" i="30"/>
  <c r="T1060" i="30"/>
  <c r="T1061" i="30"/>
  <c r="T1062" i="30"/>
  <c r="T1063" i="30"/>
  <c r="T1064" i="30"/>
  <c r="T1065" i="30"/>
  <c r="T1066" i="30"/>
  <c r="T1067" i="30"/>
  <c r="T1068" i="30"/>
  <c r="T1069" i="30"/>
  <c r="T1070" i="30"/>
  <c r="T1071" i="30"/>
  <c r="T1072" i="30"/>
  <c r="T1073" i="30"/>
  <c r="T1074" i="30"/>
  <c r="T1075" i="30"/>
  <c r="T1076" i="30"/>
  <c r="T1077" i="30"/>
  <c r="T1078" i="30"/>
  <c r="T1079" i="30"/>
  <c r="T1080" i="30"/>
  <c r="T1081" i="30"/>
  <c r="T1082" i="30"/>
  <c r="T1083" i="30"/>
  <c r="T1084" i="30"/>
  <c r="T1085" i="30"/>
  <c r="T1086" i="30"/>
  <c r="T1087" i="30"/>
  <c r="T1088" i="30"/>
  <c r="T1089" i="30"/>
  <c r="T1090" i="30"/>
  <c r="T1091" i="30"/>
  <c r="T1092" i="30"/>
  <c r="T1093" i="30"/>
  <c r="T1094" i="30"/>
  <c r="T1095" i="30"/>
  <c r="T1096" i="30"/>
  <c r="T1097" i="30"/>
  <c r="T1098" i="30"/>
  <c r="T1099" i="30"/>
  <c r="T1100" i="30"/>
  <c r="I45" i="30" l="1"/>
  <c r="I85" i="30"/>
  <c r="Q13" i="30"/>
  <c r="R13" i="30"/>
  <c r="Q14" i="30"/>
  <c r="R14" i="30"/>
  <c r="Q15" i="30"/>
  <c r="R15" i="30"/>
  <c r="Q16" i="30"/>
  <c r="R16" i="30"/>
  <c r="Q17" i="30"/>
  <c r="R17" i="30"/>
  <c r="Q18" i="30"/>
  <c r="R18" i="30"/>
  <c r="Q19" i="30"/>
  <c r="R19" i="30"/>
  <c r="P20" i="30"/>
  <c r="Q20" i="30"/>
  <c r="R20" i="30"/>
  <c r="Q21" i="30"/>
  <c r="R21" i="30"/>
  <c r="Q22" i="30"/>
  <c r="R22" i="30"/>
  <c r="Q23" i="30"/>
  <c r="R23" i="30"/>
  <c r="P24" i="30"/>
  <c r="Q24" i="30"/>
  <c r="R24" i="30"/>
  <c r="P25" i="30"/>
  <c r="Q25" i="30"/>
  <c r="R25" i="30"/>
  <c r="Q26" i="30"/>
  <c r="R26" i="30"/>
  <c r="P27" i="30"/>
  <c r="Q27" i="30"/>
  <c r="R27" i="30"/>
  <c r="Q28" i="30"/>
  <c r="R28" i="30"/>
  <c r="Q29" i="30"/>
  <c r="R29" i="30"/>
  <c r="Q30" i="30"/>
  <c r="R30" i="30"/>
  <c r="P31" i="30"/>
  <c r="Q31" i="30"/>
  <c r="R31" i="30"/>
  <c r="P32" i="30"/>
  <c r="Q32" i="30"/>
  <c r="R32" i="30"/>
  <c r="Q33" i="30"/>
  <c r="R33" i="30"/>
  <c r="P34" i="30"/>
  <c r="Q34" i="30"/>
  <c r="R34" i="30"/>
  <c r="P35" i="30"/>
  <c r="Q35" i="30"/>
  <c r="R35" i="30"/>
  <c r="P36" i="30"/>
  <c r="Q36" i="30"/>
  <c r="R36" i="30"/>
  <c r="P37" i="30"/>
  <c r="Q37" i="30"/>
  <c r="R37" i="30"/>
  <c r="P38" i="30"/>
  <c r="Q38" i="30"/>
  <c r="R38" i="30"/>
  <c r="P39" i="30"/>
  <c r="Q39" i="30"/>
  <c r="R39" i="30"/>
  <c r="P40" i="30"/>
  <c r="Q40" i="30"/>
  <c r="R40" i="30"/>
  <c r="P41" i="30"/>
  <c r="Q41" i="30"/>
  <c r="R41" i="30"/>
  <c r="P42" i="30"/>
  <c r="Q42" i="30"/>
  <c r="R42" i="30"/>
  <c r="P43" i="30"/>
  <c r="Q43" i="30"/>
  <c r="R43" i="30"/>
  <c r="P44" i="30"/>
  <c r="Q44" i="30"/>
  <c r="R44" i="30"/>
  <c r="R45" i="30"/>
  <c r="Q46" i="30"/>
  <c r="R46" i="30"/>
  <c r="Q47" i="30"/>
  <c r="R47" i="30"/>
  <c r="Q48" i="30"/>
  <c r="R48" i="30"/>
  <c r="R49" i="30"/>
  <c r="Q50" i="30"/>
  <c r="R50" i="30"/>
  <c r="Q51" i="30"/>
  <c r="R51" i="30"/>
  <c r="Q52" i="30"/>
  <c r="R52" i="30"/>
  <c r="Q53" i="30"/>
  <c r="R53" i="30"/>
  <c r="Q54" i="30"/>
  <c r="R54" i="30"/>
  <c r="Q55" i="30"/>
  <c r="R55" i="30"/>
  <c r="Q56" i="30"/>
  <c r="R56" i="30"/>
  <c r="Q57" i="30"/>
  <c r="R57" i="30"/>
  <c r="Q58" i="30"/>
  <c r="R58" i="30"/>
  <c r="R59" i="30"/>
  <c r="R60" i="30"/>
  <c r="Q61" i="30"/>
  <c r="R61" i="30"/>
  <c r="R62" i="30"/>
  <c r="R63" i="30"/>
  <c r="Q64" i="30"/>
  <c r="R64" i="30"/>
  <c r="Q65" i="30"/>
  <c r="R65" i="30"/>
  <c r="Q66" i="30"/>
  <c r="R66" i="30"/>
  <c r="Q67" i="30"/>
  <c r="R67" i="30"/>
  <c r="Q68" i="30"/>
  <c r="R68" i="30"/>
  <c r="Q69" i="30"/>
  <c r="R69" i="30"/>
  <c r="Q70" i="30"/>
  <c r="R70" i="30"/>
  <c r="Q71" i="30"/>
  <c r="R71" i="30"/>
  <c r="Q72" i="30"/>
  <c r="R72" i="30"/>
  <c r="R73" i="30"/>
  <c r="Q74" i="30"/>
  <c r="R74" i="30"/>
  <c r="R75" i="30"/>
  <c r="Q76" i="30"/>
  <c r="R76" i="30"/>
  <c r="Q77" i="30"/>
  <c r="R77" i="30"/>
  <c r="Q78" i="30"/>
  <c r="R78" i="30"/>
  <c r="Q79" i="30"/>
  <c r="R79" i="30"/>
  <c r="Q80" i="30"/>
  <c r="R80" i="30"/>
  <c r="Q81" i="30"/>
  <c r="R81" i="30"/>
  <c r="Q82" i="30"/>
  <c r="R82" i="30"/>
  <c r="Q83" i="30"/>
  <c r="R83" i="30"/>
  <c r="Q84" i="30"/>
  <c r="R84" i="30"/>
  <c r="Q85" i="30"/>
  <c r="R85" i="30"/>
  <c r="Q86" i="30"/>
  <c r="R86" i="30"/>
  <c r="P87" i="30"/>
  <c r="Q87" i="30"/>
  <c r="R87" i="30"/>
  <c r="P88" i="30"/>
  <c r="Q88" i="30"/>
  <c r="R88" i="30"/>
  <c r="P89" i="30"/>
  <c r="Q89" i="30"/>
  <c r="R89" i="30"/>
  <c r="P90" i="30"/>
  <c r="Q90" i="30"/>
  <c r="R90" i="30"/>
  <c r="P91" i="30"/>
  <c r="Q91" i="30"/>
  <c r="R91" i="30"/>
  <c r="P92" i="30"/>
  <c r="Q92" i="30"/>
  <c r="R92" i="30"/>
  <c r="P93" i="30"/>
  <c r="Q93" i="30"/>
  <c r="R93" i="30"/>
  <c r="P94" i="30"/>
  <c r="Q94" i="30"/>
  <c r="R94" i="30"/>
  <c r="P95" i="30"/>
  <c r="Q95" i="30"/>
  <c r="R95" i="30"/>
  <c r="P96" i="30"/>
  <c r="Q96" i="30"/>
  <c r="R96" i="30"/>
  <c r="Q97" i="30"/>
  <c r="R97" i="30"/>
  <c r="Q98" i="30"/>
  <c r="R98" i="30"/>
  <c r="Q99" i="30"/>
  <c r="R99" i="30"/>
  <c r="Q100" i="30"/>
  <c r="R100" i="30"/>
  <c r="Q101" i="30"/>
  <c r="R101" i="30"/>
  <c r="Q102" i="30"/>
  <c r="R102" i="30"/>
  <c r="Q103" i="30"/>
  <c r="R103" i="30"/>
  <c r="Q104" i="30"/>
  <c r="R104" i="30"/>
  <c r="Q105" i="30"/>
  <c r="R105" i="30"/>
  <c r="Q106" i="30"/>
  <c r="R106" i="30"/>
  <c r="Q107" i="30"/>
  <c r="R107" i="30"/>
  <c r="Q108" i="30"/>
  <c r="R108" i="30"/>
  <c r="Q109" i="30"/>
  <c r="R109" i="30"/>
  <c r="Q110" i="30"/>
  <c r="R110" i="30"/>
  <c r="Q111" i="30"/>
  <c r="R111" i="30"/>
  <c r="P112" i="30"/>
  <c r="Q112" i="30"/>
  <c r="R112" i="30"/>
  <c r="Q113" i="30"/>
  <c r="R113" i="30"/>
  <c r="Q114" i="30"/>
  <c r="R114" i="30"/>
  <c r="Q115" i="30"/>
  <c r="R115" i="30"/>
  <c r="Q116" i="30"/>
  <c r="R116" i="30"/>
  <c r="Q117" i="30"/>
  <c r="R117" i="30"/>
  <c r="Q118" i="30"/>
  <c r="R118" i="30"/>
  <c r="R119" i="30"/>
  <c r="Q120" i="30"/>
  <c r="R120" i="30"/>
  <c r="Q121" i="30"/>
  <c r="R121" i="30"/>
  <c r="Q122" i="30"/>
  <c r="R122" i="30"/>
  <c r="Q123" i="30"/>
  <c r="R123" i="30"/>
  <c r="Q124" i="30"/>
  <c r="R124" i="30"/>
  <c r="Q125" i="30"/>
  <c r="R125" i="30"/>
  <c r="Q126" i="30"/>
  <c r="R126" i="30"/>
  <c r="R127" i="30"/>
  <c r="Q128" i="30"/>
  <c r="R128" i="30"/>
  <c r="Q129" i="30"/>
  <c r="R129" i="30"/>
  <c r="Q130" i="30"/>
  <c r="R130" i="30"/>
  <c r="Q131" i="30"/>
  <c r="R131" i="30"/>
  <c r="Q132" i="30"/>
  <c r="R132" i="30"/>
  <c r="Q133" i="30"/>
  <c r="R133" i="30"/>
  <c r="Q134" i="30"/>
  <c r="R134" i="30"/>
  <c r="Q135" i="30"/>
  <c r="R135" i="30"/>
  <c r="Q136" i="30"/>
  <c r="R136" i="30"/>
  <c r="Q137" i="30"/>
  <c r="R137" i="30"/>
  <c r="Q138" i="30"/>
  <c r="R138" i="30"/>
  <c r="Q139" i="30"/>
  <c r="R139" i="30"/>
  <c r="Q140" i="30"/>
  <c r="R140" i="30"/>
  <c r="Q141" i="30"/>
  <c r="R141" i="30"/>
  <c r="Q142" i="30"/>
  <c r="R142" i="30"/>
  <c r="Q143" i="30"/>
  <c r="R143" i="30"/>
  <c r="Q144" i="30"/>
  <c r="R144" i="30"/>
  <c r="P145" i="30"/>
  <c r="Q145" i="30"/>
  <c r="R145" i="30"/>
  <c r="P146" i="30"/>
  <c r="Q146" i="30"/>
  <c r="R146" i="30"/>
  <c r="P147" i="30"/>
  <c r="Q147" i="30"/>
  <c r="R147" i="30"/>
  <c r="P148" i="30"/>
  <c r="Q148" i="30"/>
  <c r="R148" i="30"/>
  <c r="P149" i="30"/>
  <c r="Q149" i="30"/>
  <c r="R149" i="30"/>
  <c r="P150" i="30"/>
  <c r="Q150" i="30"/>
  <c r="R150" i="30"/>
  <c r="P151" i="30"/>
  <c r="Q151" i="30"/>
  <c r="R151" i="30"/>
  <c r="P152" i="30"/>
  <c r="Q152" i="30"/>
  <c r="R152" i="30"/>
  <c r="P153" i="30"/>
  <c r="Q153" i="30"/>
  <c r="R153" i="30"/>
  <c r="P154" i="30"/>
  <c r="Q154" i="30"/>
  <c r="R154" i="30"/>
  <c r="P155" i="30"/>
  <c r="Q155" i="30"/>
  <c r="R155" i="30"/>
  <c r="P156" i="30"/>
  <c r="Q156" i="30"/>
  <c r="R156" i="30"/>
  <c r="P157" i="30"/>
  <c r="Q157" i="30"/>
  <c r="R157" i="30"/>
  <c r="P158" i="30"/>
  <c r="Q158" i="30"/>
  <c r="R158" i="30"/>
  <c r="P159" i="30"/>
  <c r="Q159" i="30"/>
  <c r="R159" i="30"/>
  <c r="P160" i="30"/>
  <c r="Q160" i="30"/>
  <c r="R160" i="30"/>
  <c r="P161" i="30"/>
  <c r="Q161" i="30"/>
  <c r="R161" i="30"/>
  <c r="P162" i="30"/>
  <c r="Q162" i="30"/>
  <c r="R162" i="30"/>
  <c r="P163" i="30"/>
  <c r="Q163" i="30"/>
  <c r="R163" i="30"/>
  <c r="P164" i="30"/>
  <c r="Q164" i="30"/>
  <c r="R164" i="30"/>
  <c r="P165" i="30"/>
  <c r="Q165" i="30"/>
  <c r="R165" i="30"/>
  <c r="Q166" i="30"/>
  <c r="R166" i="30"/>
  <c r="Q167" i="30"/>
  <c r="R167" i="30"/>
  <c r="Q168" i="30"/>
  <c r="R168" i="30"/>
  <c r="Q169" i="30"/>
  <c r="R169" i="30"/>
  <c r="Q170" i="30"/>
  <c r="R170" i="30"/>
  <c r="Q171" i="30"/>
  <c r="R171" i="30"/>
  <c r="R172" i="30"/>
  <c r="Q173" i="30"/>
  <c r="R173" i="30"/>
  <c r="R174" i="30"/>
  <c r="P175" i="30"/>
  <c r="Q175" i="30"/>
  <c r="R175" i="30"/>
  <c r="Q176" i="30"/>
  <c r="R176" i="30"/>
  <c r="P177" i="30"/>
  <c r="Q177" i="30"/>
  <c r="R177" i="30"/>
  <c r="Q178" i="30"/>
  <c r="R178" i="30"/>
  <c r="P179" i="30"/>
  <c r="Q179" i="30"/>
  <c r="R179" i="30"/>
  <c r="P180" i="30"/>
  <c r="Q180" i="30"/>
  <c r="R180" i="30"/>
  <c r="P181" i="30"/>
  <c r="Q181" i="30"/>
  <c r="R181" i="30"/>
  <c r="P182" i="30"/>
  <c r="Q182" i="30"/>
  <c r="R182" i="30"/>
  <c r="P183" i="30"/>
  <c r="Q183" i="30"/>
  <c r="R183" i="30"/>
  <c r="P184" i="30"/>
  <c r="Q184" i="30"/>
  <c r="R184" i="30"/>
  <c r="P185" i="30"/>
  <c r="Q185" i="30"/>
  <c r="R185" i="30"/>
  <c r="P186" i="30"/>
  <c r="Q186" i="30"/>
  <c r="R186" i="30"/>
  <c r="Q187" i="30"/>
  <c r="R187" i="30"/>
  <c r="R188" i="30"/>
  <c r="R189" i="30"/>
  <c r="R190" i="30"/>
  <c r="Q191" i="30"/>
  <c r="R191" i="30"/>
  <c r="Q192" i="30"/>
  <c r="R192" i="30"/>
  <c r="Q193" i="30"/>
  <c r="R193" i="30"/>
  <c r="Q194" i="30"/>
  <c r="R194" i="30"/>
  <c r="R195" i="30"/>
  <c r="Q196" i="30"/>
  <c r="R196" i="30"/>
  <c r="Q197" i="30"/>
  <c r="R197" i="30"/>
  <c r="Q198" i="30"/>
  <c r="R198" i="30"/>
  <c r="Q199" i="30"/>
  <c r="R199" i="30"/>
  <c r="Q200" i="30"/>
  <c r="R200" i="30"/>
  <c r="Q201" i="30"/>
  <c r="R201" i="30"/>
  <c r="Q202" i="30"/>
  <c r="R202" i="30"/>
  <c r="Q203" i="30"/>
  <c r="R203" i="30"/>
  <c r="Q204" i="30"/>
  <c r="R204" i="30"/>
  <c r="Q205" i="30"/>
  <c r="R205" i="30"/>
  <c r="Q206" i="30"/>
  <c r="R206" i="30"/>
  <c r="Q207" i="30"/>
  <c r="R207" i="30"/>
  <c r="Q208" i="30"/>
  <c r="R208" i="30"/>
  <c r="P209" i="30"/>
  <c r="Q209" i="30"/>
  <c r="R209" i="30"/>
  <c r="P210" i="30"/>
  <c r="Q210" i="30"/>
  <c r="R210" i="30"/>
  <c r="P211" i="30"/>
  <c r="Q211" i="30"/>
  <c r="R211" i="30"/>
  <c r="P212" i="30"/>
  <c r="Q212" i="30"/>
  <c r="R212" i="30"/>
  <c r="P213" i="30"/>
  <c r="Q213" i="30"/>
  <c r="R213" i="30"/>
  <c r="P214" i="30"/>
  <c r="Q214" i="30"/>
  <c r="R214" i="30"/>
  <c r="P215" i="30"/>
  <c r="Q215" i="30"/>
  <c r="R215" i="30"/>
  <c r="P216" i="30"/>
  <c r="Q216" i="30"/>
  <c r="R216" i="30"/>
  <c r="Q217" i="30"/>
  <c r="R217" i="30"/>
  <c r="Q218" i="30"/>
  <c r="R218" i="30"/>
  <c r="Q219" i="30"/>
  <c r="R219" i="30"/>
  <c r="Q220" i="30"/>
  <c r="R220" i="30"/>
  <c r="Q221" i="30"/>
  <c r="R221" i="30"/>
  <c r="R222" i="30"/>
  <c r="P223" i="30"/>
  <c r="Q223" i="30"/>
  <c r="R223" i="30"/>
  <c r="P224" i="30"/>
  <c r="Q224" i="30"/>
  <c r="R224" i="30"/>
  <c r="P225" i="30"/>
  <c r="Q225" i="30"/>
  <c r="R225" i="30"/>
  <c r="R226" i="30"/>
  <c r="Q227" i="30"/>
  <c r="R227" i="30"/>
  <c r="Q228" i="30"/>
  <c r="R228" i="30"/>
  <c r="Q229" i="30"/>
  <c r="R229" i="30"/>
  <c r="Q230" i="30"/>
  <c r="R230" i="30"/>
  <c r="Q231" i="30"/>
  <c r="R231" i="30"/>
  <c r="Q232" i="30"/>
  <c r="R232" i="30"/>
  <c r="Q233" i="30"/>
  <c r="R233" i="30"/>
  <c r="Q234" i="30"/>
  <c r="R234" i="30"/>
  <c r="Q235" i="30"/>
  <c r="R235" i="30"/>
  <c r="Q236" i="30"/>
  <c r="R236" i="30"/>
  <c r="Q237" i="30"/>
  <c r="R237" i="30"/>
  <c r="Q238" i="30"/>
  <c r="R238" i="30"/>
  <c r="Q239" i="30"/>
  <c r="R239" i="30"/>
  <c r="Q240" i="30"/>
  <c r="R240" i="30"/>
  <c r="Q241" i="30"/>
  <c r="R241" i="30"/>
  <c r="P242" i="30"/>
  <c r="Q242" i="30"/>
  <c r="R242" i="30"/>
  <c r="P243" i="30"/>
  <c r="Q243" i="30"/>
  <c r="R243" i="30"/>
  <c r="Q244" i="30"/>
  <c r="R244" i="30"/>
  <c r="Q245" i="30"/>
  <c r="R245" i="30"/>
  <c r="Q246" i="30"/>
  <c r="R246" i="30"/>
  <c r="Q247" i="30"/>
  <c r="R247" i="30"/>
  <c r="Q248" i="30"/>
  <c r="R248" i="30"/>
  <c r="Q249" i="30"/>
  <c r="R249" i="30"/>
  <c r="Q250" i="30"/>
  <c r="R250" i="30"/>
  <c r="Q251" i="30"/>
  <c r="R251" i="30"/>
  <c r="Q252" i="30"/>
  <c r="R252" i="30"/>
  <c r="Q253" i="30"/>
  <c r="R253" i="30"/>
  <c r="Q254" i="30"/>
  <c r="R254" i="30"/>
  <c r="Q255" i="30"/>
  <c r="R255" i="30"/>
  <c r="Q256" i="30"/>
  <c r="R256" i="30"/>
  <c r="Q257" i="30"/>
  <c r="R257" i="30"/>
  <c r="Q258" i="30"/>
  <c r="R258" i="30"/>
  <c r="Q259" i="30"/>
  <c r="R259" i="30"/>
  <c r="Q260" i="30"/>
  <c r="R260" i="30"/>
  <c r="Q261" i="30"/>
  <c r="R261" i="30"/>
  <c r="Q262" i="30"/>
  <c r="R262" i="30"/>
  <c r="Q263" i="30"/>
  <c r="R263" i="30"/>
  <c r="Q264" i="30"/>
  <c r="R264" i="30"/>
  <c r="Q265" i="30"/>
  <c r="R265" i="30"/>
  <c r="Q266" i="30"/>
  <c r="R266" i="30"/>
  <c r="Q267" i="30"/>
  <c r="R267" i="30"/>
  <c r="Q268" i="30"/>
  <c r="R268" i="30"/>
  <c r="Q269" i="30"/>
  <c r="R269" i="30"/>
  <c r="Q270" i="30"/>
  <c r="R270" i="30"/>
  <c r="Q271" i="30"/>
  <c r="R271" i="30"/>
  <c r="R272" i="30"/>
  <c r="Q273" i="30"/>
  <c r="R273" i="30"/>
  <c r="Q274" i="30"/>
  <c r="R274" i="30"/>
  <c r="Q275" i="30"/>
  <c r="R275" i="30"/>
  <c r="Q276" i="30"/>
  <c r="R276" i="30"/>
  <c r="Q277" i="30"/>
  <c r="R277" i="30"/>
  <c r="Q278" i="30"/>
  <c r="R278" i="30"/>
  <c r="Q279" i="30"/>
  <c r="R279" i="30"/>
  <c r="Q280" i="30"/>
  <c r="R280" i="30"/>
  <c r="Q281" i="30"/>
  <c r="R281" i="30"/>
  <c r="Q282" i="30"/>
  <c r="R282" i="30"/>
  <c r="Q283" i="30"/>
  <c r="R283" i="30"/>
  <c r="Q284" i="30"/>
  <c r="R284" i="30"/>
  <c r="Q285" i="30"/>
  <c r="R285" i="30"/>
  <c r="Q286" i="30"/>
  <c r="R286" i="30"/>
  <c r="Q287" i="30"/>
  <c r="R287" i="30"/>
  <c r="Q288" i="30"/>
  <c r="R288" i="30"/>
  <c r="R289" i="30"/>
  <c r="R290" i="30"/>
  <c r="R291" i="30"/>
  <c r="R292" i="30"/>
  <c r="Q293" i="30"/>
  <c r="R293" i="30"/>
  <c r="Q294" i="30"/>
  <c r="R294" i="30"/>
  <c r="Q295" i="30"/>
  <c r="R295" i="30"/>
  <c r="Q296" i="30"/>
  <c r="R296" i="30"/>
  <c r="P297" i="30"/>
  <c r="Q297" i="30"/>
  <c r="R297" i="30"/>
  <c r="P298" i="30"/>
  <c r="Q298" i="30"/>
  <c r="R298" i="30"/>
  <c r="P299" i="30"/>
  <c r="Q299" i="30"/>
  <c r="R299" i="30"/>
  <c r="P300" i="30"/>
  <c r="Q300" i="30"/>
  <c r="R300" i="30"/>
  <c r="P301" i="30"/>
  <c r="Q301" i="30"/>
  <c r="R301" i="30"/>
  <c r="P302" i="30"/>
  <c r="Q302" i="30"/>
  <c r="R302" i="30"/>
  <c r="P303" i="30"/>
  <c r="Q303" i="30"/>
  <c r="R303" i="30"/>
  <c r="P304" i="30"/>
  <c r="Q304" i="30"/>
  <c r="R304" i="30"/>
  <c r="P305" i="30"/>
  <c r="Q305" i="30"/>
  <c r="R305" i="30"/>
  <c r="P306" i="30"/>
  <c r="Q306" i="30"/>
  <c r="R306" i="30"/>
  <c r="P307" i="30"/>
  <c r="Q307" i="30"/>
  <c r="R307" i="30"/>
  <c r="P308" i="30"/>
  <c r="Q308" i="30"/>
  <c r="R308" i="30"/>
  <c r="Q10" i="30"/>
  <c r="R10" i="30"/>
  <c r="Q11" i="30"/>
  <c r="R11" i="30"/>
  <c r="Q12" i="30"/>
  <c r="R12" i="30"/>
  <c r="Q9" i="30"/>
  <c r="X498" i="30"/>
  <c r="Z498" i="30"/>
  <c r="X499" i="30"/>
  <c r="Z499" i="30"/>
  <c r="X500" i="30"/>
  <c r="Z500" i="30"/>
  <c r="X501" i="30"/>
  <c r="Z501" i="30"/>
  <c r="X502" i="30"/>
  <c r="Z502" i="30"/>
  <c r="X503" i="30"/>
  <c r="Z503" i="30"/>
  <c r="X504" i="30"/>
  <c r="Z504" i="30"/>
  <c r="X505" i="30"/>
  <c r="Z505" i="30"/>
  <c r="X506" i="30"/>
  <c r="Z506" i="30"/>
  <c r="X507" i="30"/>
  <c r="Z507" i="30"/>
  <c r="X508" i="30"/>
  <c r="Z508" i="30"/>
  <c r="X509" i="30"/>
  <c r="Z509" i="30"/>
  <c r="X510" i="30"/>
  <c r="Z510" i="30"/>
  <c r="X511" i="30"/>
  <c r="Z511" i="30"/>
  <c r="X512" i="30"/>
  <c r="Z512" i="30"/>
  <c r="X513" i="30"/>
  <c r="Z513" i="30"/>
  <c r="X514" i="30"/>
  <c r="Z514" i="30"/>
  <c r="X515" i="30"/>
  <c r="Z515" i="30"/>
  <c r="X516" i="30"/>
  <c r="Z516" i="30"/>
  <c r="X517" i="30"/>
  <c r="Z517" i="30"/>
  <c r="X518" i="30"/>
  <c r="Z518" i="30"/>
  <c r="X519" i="30"/>
  <c r="Z519" i="30"/>
  <c r="X520" i="30"/>
  <c r="Z520" i="30"/>
  <c r="X521" i="30"/>
  <c r="Z521" i="30"/>
  <c r="X522" i="30"/>
  <c r="Z522" i="30"/>
  <c r="X523" i="30"/>
  <c r="Z523" i="30"/>
  <c r="X524" i="30"/>
  <c r="Z524" i="30"/>
  <c r="X525" i="30"/>
  <c r="Z525" i="30"/>
  <c r="X526" i="30"/>
  <c r="Z526" i="30"/>
  <c r="X527" i="30"/>
  <c r="Z527" i="30"/>
  <c r="X528" i="30"/>
  <c r="Z528" i="30"/>
  <c r="X529" i="30"/>
  <c r="Z529" i="30"/>
  <c r="X530" i="30"/>
  <c r="Z530" i="30"/>
  <c r="X531" i="30"/>
  <c r="Z531" i="30"/>
  <c r="X532" i="30"/>
  <c r="Z532" i="30"/>
  <c r="X533" i="30"/>
  <c r="Z533" i="30"/>
  <c r="X534" i="30"/>
  <c r="Z534" i="30"/>
  <c r="X535" i="30"/>
  <c r="Z535" i="30"/>
  <c r="X536" i="30"/>
  <c r="Z536" i="30"/>
  <c r="X537" i="30"/>
  <c r="Z537" i="30"/>
  <c r="X538" i="30"/>
  <c r="Z538" i="30"/>
  <c r="X539" i="30"/>
  <c r="Z539" i="30"/>
  <c r="X540" i="30"/>
  <c r="Z540" i="30"/>
  <c r="X541" i="30"/>
  <c r="Z541" i="30"/>
  <c r="X542" i="30"/>
  <c r="Z542" i="30"/>
  <c r="X543" i="30"/>
  <c r="Z543" i="30"/>
  <c r="X544" i="30"/>
  <c r="Z544" i="30"/>
  <c r="X545" i="30"/>
  <c r="Z545" i="30"/>
  <c r="X546" i="30"/>
  <c r="Z546" i="30"/>
  <c r="X547" i="30"/>
  <c r="Z547" i="30"/>
  <c r="X548" i="30"/>
  <c r="Z548" i="30"/>
  <c r="X549" i="30"/>
  <c r="Z549" i="30"/>
  <c r="X550" i="30"/>
  <c r="Z550" i="30"/>
  <c r="X551" i="30"/>
  <c r="Z551" i="30"/>
  <c r="X552" i="30"/>
  <c r="Z552" i="30"/>
  <c r="X553" i="30"/>
  <c r="Z553" i="30"/>
  <c r="X554" i="30"/>
  <c r="Z554" i="30"/>
  <c r="X555" i="30"/>
  <c r="Z555" i="30"/>
  <c r="X556" i="30"/>
  <c r="Z556" i="30"/>
  <c r="X557" i="30"/>
  <c r="Z557" i="30"/>
  <c r="X558" i="30"/>
  <c r="Z558" i="30"/>
  <c r="X559" i="30"/>
  <c r="Z559" i="30"/>
  <c r="X560" i="30"/>
  <c r="Z560" i="30"/>
  <c r="X561" i="30"/>
  <c r="Z561" i="30"/>
  <c r="X562" i="30"/>
  <c r="Z562" i="30"/>
  <c r="X563" i="30"/>
  <c r="Z563" i="30"/>
  <c r="X564" i="30"/>
  <c r="Z564" i="30"/>
  <c r="X565" i="30"/>
  <c r="Z565" i="30"/>
  <c r="X566" i="30"/>
  <c r="Z566" i="30"/>
  <c r="X567" i="30"/>
  <c r="Z567" i="30"/>
  <c r="X568" i="30"/>
  <c r="Z568" i="30"/>
  <c r="X569" i="30"/>
  <c r="Z569" i="30"/>
  <c r="X570" i="30"/>
  <c r="Z570" i="30"/>
  <c r="X571" i="30"/>
  <c r="Z571" i="30"/>
  <c r="X572" i="30"/>
  <c r="Z572" i="30"/>
  <c r="X573" i="30"/>
  <c r="Z573" i="30"/>
  <c r="X574" i="30"/>
  <c r="Z574" i="30"/>
  <c r="X575" i="30"/>
  <c r="Z575" i="30"/>
  <c r="X576" i="30"/>
  <c r="Z576" i="30"/>
  <c r="X577" i="30"/>
  <c r="Z577" i="30"/>
  <c r="X578" i="30"/>
  <c r="Z578" i="30"/>
  <c r="X579" i="30"/>
  <c r="Z579" i="30"/>
  <c r="X580" i="30"/>
  <c r="Z580" i="30"/>
  <c r="X581" i="30"/>
  <c r="Z581" i="30"/>
  <c r="X582" i="30"/>
  <c r="Z582" i="30"/>
  <c r="X583" i="30"/>
  <c r="Z583" i="30"/>
  <c r="X584" i="30"/>
  <c r="Z584" i="30"/>
  <c r="X585" i="30"/>
  <c r="Z585" i="30"/>
  <c r="X586" i="30"/>
  <c r="Z586" i="30"/>
  <c r="X587" i="30"/>
  <c r="Z587" i="30"/>
  <c r="X588" i="30"/>
  <c r="Z588" i="30"/>
  <c r="X589" i="30"/>
  <c r="Z589" i="30"/>
  <c r="X590" i="30"/>
  <c r="Z590" i="30"/>
  <c r="X591" i="30"/>
  <c r="Z591" i="30"/>
  <c r="X592" i="30"/>
  <c r="Z592" i="30"/>
  <c r="X593" i="30"/>
  <c r="Z593" i="30"/>
  <c r="X594" i="30"/>
  <c r="Z594" i="30"/>
  <c r="X595" i="30"/>
  <c r="Z595" i="30"/>
  <c r="X596" i="30"/>
  <c r="Z596" i="30"/>
  <c r="X597" i="30"/>
  <c r="Z597" i="30"/>
  <c r="X598" i="30"/>
  <c r="Z598" i="30"/>
  <c r="X599" i="30"/>
  <c r="Z599" i="30"/>
  <c r="X600" i="30"/>
  <c r="Z600" i="30"/>
  <c r="X601" i="30"/>
  <c r="Z601" i="30"/>
  <c r="X602" i="30"/>
  <c r="Z602" i="30"/>
  <c r="X603" i="30"/>
  <c r="Z603" i="30"/>
  <c r="X604" i="30"/>
  <c r="Z604" i="30"/>
  <c r="X605" i="30"/>
  <c r="Z605" i="30"/>
  <c r="X606" i="30"/>
  <c r="Z606" i="30"/>
  <c r="X607" i="30"/>
  <c r="Z607" i="30"/>
  <c r="X608" i="30"/>
  <c r="Z608" i="30"/>
  <c r="X609" i="30"/>
  <c r="Z609" i="30"/>
  <c r="X610" i="30"/>
  <c r="Z610" i="30"/>
  <c r="X611" i="30"/>
  <c r="Z611" i="30"/>
  <c r="X612" i="30"/>
  <c r="Z612" i="30"/>
  <c r="X613" i="30"/>
  <c r="Z613" i="30"/>
  <c r="X614" i="30"/>
  <c r="Z614" i="30"/>
  <c r="X615" i="30"/>
  <c r="Z615" i="30"/>
  <c r="X616" i="30"/>
  <c r="Z616" i="30"/>
  <c r="X617" i="30"/>
  <c r="Z617" i="30"/>
  <c r="X618" i="30"/>
  <c r="Z618" i="30"/>
  <c r="X619" i="30"/>
  <c r="Z619" i="30"/>
  <c r="X620" i="30"/>
  <c r="Z620" i="30"/>
  <c r="X621" i="30"/>
  <c r="Z621" i="30"/>
  <c r="X622" i="30"/>
  <c r="Z622" i="30"/>
  <c r="X623" i="30"/>
  <c r="Z623" i="30"/>
  <c r="X624" i="30"/>
  <c r="Z624" i="30"/>
  <c r="X625" i="30"/>
  <c r="Z625" i="30"/>
  <c r="X626" i="30"/>
  <c r="Z626" i="30"/>
  <c r="X627" i="30"/>
  <c r="Z627" i="30"/>
  <c r="X628" i="30"/>
  <c r="Z628" i="30"/>
  <c r="X629" i="30"/>
  <c r="Z629" i="30"/>
  <c r="X630" i="30"/>
  <c r="Z630" i="30"/>
  <c r="X631" i="30"/>
  <c r="Z631" i="30"/>
  <c r="X632" i="30"/>
  <c r="Z632" i="30"/>
  <c r="X633" i="30"/>
  <c r="Z633" i="30"/>
  <c r="X634" i="30"/>
  <c r="Z634" i="30"/>
  <c r="X635" i="30"/>
  <c r="Z635" i="30"/>
  <c r="X636" i="30"/>
  <c r="Z636" i="30"/>
  <c r="X637" i="30"/>
  <c r="Z637" i="30"/>
  <c r="X638" i="30"/>
  <c r="Z638" i="30"/>
  <c r="X639" i="30"/>
  <c r="Z639" i="30"/>
  <c r="X640" i="30"/>
  <c r="Z640" i="30"/>
  <c r="X641" i="30"/>
  <c r="Z641" i="30"/>
  <c r="X642" i="30"/>
  <c r="Z642" i="30"/>
  <c r="X643" i="30"/>
  <c r="Z643" i="30"/>
  <c r="X644" i="30"/>
  <c r="Z644" i="30"/>
  <c r="X645" i="30"/>
  <c r="Z645" i="30"/>
  <c r="X646" i="30"/>
  <c r="Z646" i="30"/>
  <c r="X647" i="30"/>
  <c r="Z647" i="30"/>
  <c r="X648" i="30"/>
  <c r="Z648" i="30"/>
  <c r="X649" i="30"/>
  <c r="Z649" i="30"/>
  <c r="X650" i="30"/>
  <c r="Z650" i="30"/>
  <c r="X651" i="30"/>
  <c r="Z651" i="30"/>
  <c r="X652" i="30"/>
  <c r="Z652" i="30"/>
  <c r="X653" i="30"/>
  <c r="Z653" i="30"/>
  <c r="X654" i="30"/>
  <c r="Z654" i="30"/>
  <c r="X655" i="30"/>
  <c r="Z655" i="30"/>
  <c r="X656" i="30"/>
  <c r="Z656" i="30"/>
  <c r="X657" i="30"/>
  <c r="Z657" i="30"/>
  <c r="X658" i="30"/>
  <c r="Z658" i="30"/>
  <c r="X659" i="30"/>
  <c r="Z659" i="30"/>
  <c r="X660" i="30"/>
  <c r="Z660" i="30"/>
  <c r="X661" i="30"/>
  <c r="Z661" i="30"/>
  <c r="X662" i="30"/>
  <c r="Z662" i="30"/>
  <c r="X663" i="30"/>
  <c r="Z663" i="30"/>
  <c r="X664" i="30"/>
  <c r="Z664" i="30"/>
  <c r="X665" i="30"/>
  <c r="Z665" i="30"/>
  <c r="X666" i="30"/>
  <c r="Z666" i="30"/>
  <c r="X667" i="30"/>
  <c r="Z667" i="30"/>
  <c r="X668" i="30"/>
  <c r="Z668" i="30"/>
  <c r="X669" i="30"/>
  <c r="Z669" i="30"/>
  <c r="X670" i="30"/>
  <c r="Z670" i="30"/>
  <c r="X671" i="30"/>
  <c r="Z671" i="30"/>
  <c r="X672" i="30"/>
  <c r="Z672" i="30"/>
  <c r="X673" i="30"/>
  <c r="Z673" i="30"/>
  <c r="X674" i="30"/>
  <c r="Z674" i="30"/>
  <c r="X675" i="30"/>
  <c r="Z675" i="30"/>
  <c r="X676" i="30"/>
  <c r="Z676" i="30"/>
  <c r="X677" i="30"/>
  <c r="Z677" i="30"/>
  <c r="X678" i="30"/>
  <c r="Z678" i="30"/>
  <c r="X679" i="30"/>
  <c r="Z679" i="30"/>
  <c r="X680" i="30"/>
  <c r="Z680" i="30"/>
  <c r="X681" i="30"/>
  <c r="Z681" i="30"/>
  <c r="X682" i="30"/>
  <c r="Z682" i="30"/>
  <c r="X683" i="30"/>
  <c r="Z683" i="30"/>
  <c r="X684" i="30"/>
  <c r="Z684" i="30"/>
  <c r="X685" i="30"/>
  <c r="Z685" i="30"/>
  <c r="X686" i="30"/>
  <c r="Z686" i="30"/>
  <c r="X687" i="30"/>
  <c r="Z687" i="30"/>
  <c r="X688" i="30"/>
  <c r="Z688" i="30"/>
  <c r="X689" i="30"/>
  <c r="Z689" i="30"/>
  <c r="X690" i="30"/>
  <c r="Z690" i="30"/>
  <c r="X691" i="30"/>
  <c r="Z691" i="30"/>
  <c r="X692" i="30"/>
  <c r="Z692" i="30"/>
  <c r="X693" i="30"/>
  <c r="Z693" i="30"/>
  <c r="X694" i="30"/>
  <c r="Z694" i="30"/>
  <c r="X695" i="30"/>
  <c r="Z695" i="30"/>
  <c r="X696" i="30"/>
  <c r="Z696" i="30"/>
  <c r="X697" i="30"/>
  <c r="Z697" i="30"/>
  <c r="X698" i="30"/>
  <c r="Z698" i="30"/>
  <c r="X699" i="30"/>
  <c r="Z699" i="30"/>
  <c r="X700" i="30"/>
  <c r="Z700" i="30"/>
  <c r="X701" i="30"/>
  <c r="Z701" i="30"/>
  <c r="X702" i="30"/>
  <c r="Z702" i="30"/>
  <c r="X703" i="30"/>
  <c r="Z703" i="30"/>
  <c r="X704" i="30"/>
  <c r="Z704" i="30"/>
  <c r="X705" i="30"/>
  <c r="Z705" i="30"/>
  <c r="X706" i="30"/>
  <c r="Z706" i="30"/>
  <c r="X707" i="30"/>
  <c r="Z707" i="30"/>
  <c r="X708" i="30"/>
  <c r="Z708" i="30"/>
  <c r="X709" i="30"/>
  <c r="Z709" i="30"/>
  <c r="X710" i="30"/>
  <c r="Z710" i="30"/>
  <c r="X711" i="30"/>
  <c r="Z711" i="30"/>
  <c r="X712" i="30"/>
  <c r="Z712" i="30"/>
  <c r="X713" i="30"/>
  <c r="Z713" i="30"/>
  <c r="X714" i="30"/>
  <c r="Z714" i="30"/>
  <c r="X715" i="30"/>
  <c r="Z715" i="30"/>
  <c r="X716" i="30"/>
  <c r="Z716" i="30"/>
  <c r="X717" i="30"/>
  <c r="Z717" i="30"/>
  <c r="X718" i="30"/>
  <c r="Z718" i="30"/>
  <c r="X719" i="30"/>
  <c r="Z719" i="30"/>
  <c r="X720" i="30"/>
  <c r="Z720" i="30"/>
  <c r="X721" i="30"/>
  <c r="Z721" i="30"/>
  <c r="X722" i="30"/>
  <c r="Z722" i="30"/>
  <c r="X723" i="30"/>
  <c r="Z723" i="30"/>
  <c r="X724" i="30"/>
  <c r="Z724" i="30"/>
  <c r="X725" i="30"/>
  <c r="Z725" i="30"/>
  <c r="X726" i="30"/>
  <c r="Z726" i="30"/>
  <c r="X727" i="30"/>
  <c r="Z727" i="30"/>
  <c r="X728" i="30"/>
  <c r="Z728" i="30"/>
  <c r="X729" i="30"/>
  <c r="Z729" i="30"/>
  <c r="X730" i="30"/>
  <c r="Z730" i="30"/>
  <c r="X731" i="30"/>
  <c r="Z731" i="30"/>
  <c r="X732" i="30"/>
  <c r="Z732" i="30"/>
  <c r="X733" i="30"/>
  <c r="Z733" i="30"/>
  <c r="X734" i="30"/>
  <c r="Z734" i="30"/>
  <c r="X735" i="30"/>
  <c r="Z735" i="30"/>
  <c r="X736" i="30"/>
  <c r="Z736" i="30"/>
  <c r="X737" i="30"/>
  <c r="Z737" i="30"/>
  <c r="X738" i="30"/>
  <c r="Z738" i="30"/>
  <c r="X739" i="30"/>
  <c r="Z739" i="30"/>
  <c r="X740" i="30"/>
  <c r="Z740" i="30"/>
  <c r="X741" i="30"/>
  <c r="Z741" i="30"/>
  <c r="X742" i="30"/>
  <c r="Z742" i="30"/>
  <c r="X743" i="30"/>
  <c r="Z743" i="30"/>
  <c r="X744" i="30"/>
  <c r="Z744" i="30"/>
  <c r="X745" i="30"/>
  <c r="Z745" i="30"/>
  <c r="X746" i="30"/>
  <c r="Z746" i="30"/>
  <c r="X747" i="30"/>
  <c r="Z747" i="30"/>
  <c r="X748" i="30"/>
  <c r="Z748" i="30"/>
  <c r="X749" i="30"/>
  <c r="Z749" i="30"/>
  <c r="X750" i="30"/>
  <c r="Z750" i="30"/>
  <c r="X751" i="30"/>
  <c r="Z751" i="30"/>
  <c r="X752" i="30"/>
  <c r="Z752" i="30"/>
  <c r="X753" i="30"/>
  <c r="Z753" i="30"/>
  <c r="X754" i="30"/>
  <c r="Z754" i="30"/>
  <c r="X755" i="30"/>
  <c r="Z755" i="30"/>
  <c r="X756" i="30"/>
  <c r="Z756" i="30"/>
  <c r="X757" i="30"/>
  <c r="Z757" i="30"/>
  <c r="X758" i="30"/>
  <c r="Z758" i="30"/>
  <c r="X759" i="30"/>
  <c r="Z759" i="30"/>
  <c r="X760" i="30"/>
  <c r="Z760" i="30"/>
  <c r="X761" i="30"/>
  <c r="Z761" i="30"/>
  <c r="X762" i="30"/>
  <c r="Z762" i="30"/>
  <c r="X763" i="30"/>
  <c r="Z763" i="30"/>
  <c r="X764" i="30"/>
  <c r="Z764" i="30"/>
  <c r="X765" i="30"/>
  <c r="Z765" i="30"/>
  <c r="X766" i="30"/>
  <c r="Z766" i="30"/>
  <c r="X767" i="30"/>
  <c r="Z767" i="30"/>
  <c r="X768" i="30"/>
  <c r="Z768" i="30"/>
  <c r="X769" i="30"/>
  <c r="Z769" i="30"/>
  <c r="X770" i="30"/>
  <c r="Z770" i="30"/>
  <c r="X771" i="30"/>
  <c r="Z771" i="30"/>
  <c r="X772" i="30"/>
  <c r="Z772" i="30"/>
  <c r="X773" i="30"/>
  <c r="Z773" i="30"/>
  <c r="X774" i="30"/>
  <c r="Z774" i="30"/>
  <c r="X775" i="30"/>
  <c r="Z775" i="30"/>
  <c r="X776" i="30"/>
  <c r="Z776" i="30"/>
  <c r="X777" i="30"/>
  <c r="Z777" i="30"/>
  <c r="X778" i="30"/>
  <c r="Z778" i="30"/>
  <c r="X779" i="30"/>
  <c r="Z779" i="30"/>
  <c r="X780" i="30"/>
  <c r="Z780" i="30"/>
  <c r="X781" i="30"/>
  <c r="Z781" i="30"/>
  <c r="X782" i="30"/>
  <c r="Z782" i="30"/>
  <c r="X783" i="30"/>
  <c r="Z783" i="30"/>
  <c r="X784" i="30"/>
  <c r="Z784" i="30"/>
  <c r="X785" i="30"/>
  <c r="Z785" i="30"/>
  <c r="X786" i="30"/>
  <c r="Z786" i="30"/>
  <c r="X787" i="30"/>
  <c r="Z787" i="30"/>
  <c r="X788" i="30"/>
  <c r="Z788" i="30"/>
  <c r="X789" i="30"/>
  <c r="Z789" i="30"/>
  <c r="X790" i="30"/>
  <c r="Z790" i="30"/>
  <c r="X791" i="30"/>
  <c r="Z791" i="30"/>
  <c r="X792" i="30"/>
  <c r="Z792" i="30"/>
  <c r="X793" i="30"/>
  <c r="Z793" i="30"/>
  <c r="X794" i="30"/>
  <c r="Z794" i="30"/>
  <c r="X795" i="30"/>
  <c r="Z795" i="30"/>
  <c r="X796" i="30"/>
  <c r="Z796" i="30"/>
  <c r="X797" i="30"/>
  <c r="Z797" i="30"/>
  <c r="X798" i="30"/>
  <c r="Z798" i="30"/>
  <c r="X799" i="30"/>
  <c r="Z799" i="30"/>
  <c r="X800" i="30"/>
  <c r="Z800" i="30"/>
  <c r="X801" i="30"/>
  <c r="Z801" i="30"/>
  <c r="X802" i="30"/>
  <c r="Z802" i="30"/>
  <c r="X803" i="30"/>
  <c r="Z803" i="30"/>
  <c r="X804" i="30"/>
  <c r="Z804" i="30"/>
  <c r="X805" i="30"/>
  <c r="Z805" i="30"/>
  <c r="X806" i="30"/>
  <c r="Z806" i="30"/>
  <c r="X807" i="30"/>
  <c r="Z807" i="30"/>
  <c r="X808" i="30"/>
  <c r="Z808" i="30"/>
  <c r="X809" i="30"/>
  <c r="Z809" i="30"/>
  <c r="X810" i="30"/>
  <c r="Z810" i="30"/>
  <c r="X811" i="30"/>
  <c r="Z811" i="30"/>
  <c r="X812" i="30"/>
  <c r="Z812" i="30"/>
  <c r="X813" i="30"/>
  <c r="Z813" i="30"/>
  <c r="X814" i="30"/>
  <c r="Z814" i="30"/>
  <c r="X815" i="30"/>
  <c r="Z815" i="30"/>
  <c r="X816" i="30"/>
  <c r="Z816" i="30"/>
  <c r="X817" i="30"/>
  <c r="Z817" i="30"/>
  <c r="X818" i="30"/>
  <c r="Z818" i="30"/>
  <c r="X819" i="30"/>
  <c r="Z819" i="30"/>
  <c r="X820" i="30"/>
  <c r="Z820" i="30"/>
  <c r="X821" i="30"/>
  <c r="Z821" i="30"/>
  <c r="X822" i="30"/>
  <c r="Z822" i="30"/>
  <c r="X823" i="30"/>
  <c r="Z823" i="30"/>
  <c r="X824" i="30"/>
  <c r="Z824" i="30"/>
  <c r="X825" i="30"/>
  <c r="Z825" i="30"/>
  <c r="X826" i="30"/>
  <c r="Z826" i="30"/>
  <c r="X827" i="30"/>
  <c r="Z827" i="30"/>
  <c r="X828" i="30"/>
  <c r="Z828" i="30"/>
  <c r="X829" i="30"/>
  <c r="Z829" i="30"/>
  <c r="X830" i="30"/>
  <c r="Z830" i="30"/>
  <c r="X831" i="30"/>
  <c r="Z831" i="30"/>
  <c r="X832" i="30"/>
  <c r="Z832" i="30"/>
  <c r="X833" i="30"/>
  <c r="Z833" i="30"/>
  <c r="X834" i="30"/>
  <c r="Z834" i="30"/>
  <c r="X835" i="30"/>
  <c r="Z835" i="30"/>
  <c r="X836" i="30"/>
  <c r="Z836" i="30"/>
  <c r="X837" i="30"/>
  <c r="Z837" i="30"/>
  <c r="X838" i="30"/>
  <c r="Z838" i="30"/>
  <c r="X839" i="30"/>
  <c r="Z839" i="30"/>
  <c r="X840" i="30"/>
  <c r="Z840" i="30"/>
  <c r="X841" i="30"/>
  <c r="Z841" i="30"/>
  <c r="X842" i="30"/>
  <c r="Z842" i="30"/>
  <c r="X843" i="30"/>
  <c r="Z843" i="30"/>
  <c r="X844" i="30"/>
  <c r="Z844" i="30"/>
  <c r="X845" i="30"/>
  <c r="Z845" i="30"/>
  <c r="X846" i="30"/>
  <c r="Z846" i="30"/>
  <c r="X847" i="30"/>
  <c r="Z847" i="30"/>
  <c r="X848" i="30"/>
  <c r="Z848" i="30"/>
  <c r="X849" i="30"/>
  <c r="Z849" i="30"/>
  <c r="X850" i="30"/>
  <c r="Z850" i="30"/>
  <c r="X851" i="30"/>
  <c r="Z851" i="30"/>
  <c r="X852" i="30"/>
  <c r="Z852" i="30"/>
  <c r="X853" i="30"/>
  <c r="Z853" i="30"/>
  <c r="X854" i="30"/>
  <c r="Z854" i="30"/>
  <c r="X855" i="30"/>
  <c r="Z855" i="30"/>
  <c r="X856" i="30"/>
  <c r="Z856" i="30"/>
  <c r="X857" i="30"/>
  <c r="Z857" i="30"/>
  <c r="X858" i="30"/>
  <c r="Z858" i="30"/>
  <c r="X859" i="30"/>
  <c r="Z859" i="30"/>
  <c r="X860" i="30"/>
  <c r="Z860" i="30"/>
  <c r="X861" i="30"/>
  <c r="Z861" i="30"/>
  <c r="X862" i="30"/>
  <c r="Z862" i="30"/>
  <c r="X863" i="30"/>
  <c r="Z863" i="30"/>
  <c r="X864" i="30"/>
  <c r="Z864" i="30"/>
  <c r="X865" i="30"/>
  <c r="Z865" i="30"/>
  <c r="X866" i="30"/>
  <c r="Z866" i="30"/>
  <c r="X867" i="30"/>
  <c r="Z867" i="30"/>
  <c r="X868" i="30"/>
  <c r="Z868" i="30"/>
  <c r="X869" i="30"/>
  <c r="Z869" i="30"/>
  <c r="X870" i="30"/>
  <c r="Z870" i="30"/>
  <c r="X871" i="30"/>
  <c r="Z871" i="30"/>
  <c r="X872" i="30"/>
  <c r="Z872" i="30"/>
  <c r="X873" i="30"/>
  <c r="Z873" i="30"/>
  <c r="X874" i="30"/>
  <c r="Z874" i="30"/>
  <c r="X875" i="30"/>
  <c r="Z875" i="30"/>
  <c r="X876" i="30"/>
  <c r="Z876" i="30"/>
  <c r="X877" i="30"/>
  <c r="Z877" i="30"/>
  <c r="X878" i="30"/>
  <c r="Z878" i="30"/>
  <c r="X879" i="30"/>
  <c r="Z879" i="30"/>
  <c r="X880" i="30"/>
  <c r="Z880" i="30"/>
  <c r="X881" i="30"/>
  <c r="Z881" i="30"/>
  <c r="X882" i="30"/>
  <c r="Z882" i="30"/>
  <c r="X883" i="30"/>
  <c r="Z883" i="30"/>
  <c r="X884" i="30"/>
  <c r="Z884" i="30"/>
  <c r="X885" i="30"/>
  <c r="Z885" i="30"/>
  <c r="X886" i="30"/>
  <c r="Z886" i="30"/>
  <c r="X887" i="30"/>
  <c r="Z887" i="30"/>
  <c r="X888" i="30"/>
  <c r="Z888" i="30"/>
  <c r="X889" i="30"/>
  <c r="Z889" i="30"/>
  <c r="X890" i="30"/>
  <c r="Z890" i="30"/>
  <c r="X891" i="30"/>
  <c r="Z891" i="30"/>
  <c r="X892" i="30"/>
  <c r="Z892" i="30"/>
  <c r="X893" i="30"/>
  <c r="Z893" i="30"/>
  <c r="X894" i="30"/>
  <c r="Z894" i="30"/>
  <c r="X895" i="30"/>
  <c r="Z895" i="30"/>
  <c r="X896" i="30"/>
  <c r="Z896" i="30"/>
  <c r="X897" i="30"/>
  <c r="Z897" i="30"/>
  <c r="X898" i="30"/>
  <c r="Z898" i="30"/>
  <c r="X899" i="30"/>
  <c r="Z899" i="30"/>
  <c r="X900" i="30"/>
  <c r="Z900" i="30"/>
  <c r="X901" i="30"/>
  <c r="Z901" i="30"/>
  <c r="X902" i="30"/>
  <c r="Z902" i="30"/>
  <c r="X903" i="30"/>
  <c r="Z903" i="30"/>
  <c r="X904" i="30"/>
  <c r="Z904" i="30"/>
  <c r="X905" i="30"/>
  <c r="Z905" i="30"/>
  <c r="X906" i="30"/>
  <c r="Z906" i="30"/>
  <c r="X907" i="30"/>
  <c r="Z907" i="30"/>
  <c r="X908" i="30"/>
  <c r="Z908" i="30"/>
  <c r="X909" i="30"/>
  <c r="Z909" i="30"/>
  <c r="X910" i="30"/>
  <c r="Z910" i="30"/>
  <c r="X911" i="30"/>
  <c r="Z911" i="30"/>
  <c r="X912" i="30"/>
  <c r="Z912" i="30"/>
  <c r="X913" i="30"/>
  <c r="Z913" i="30"/>
  <c r="X914" i="30"/>
  <c r="Z914" i="30"/>
  <c r="X915" i="30"/>
  <c r="Z915" i="30"/>
  <c r="X916" i="30"/>
  <c r="Z916" i="30"/>
  <c r="X917" i="30"/>
  <c r="Z917" i="30"/>
  <c r="X918" i="30"/>
  <c r="Z918" i="30"/>
  <c r="X919" i="30"/>
  <c r="Z919" i="30"/>
  <c r="X920" i="30"/>
  <c r="Z920" i="30"/>
  <c r="X921" i="30"/>
  <c r="Z921" i="30"/>
  <c r="X922" i="30"/>
  <c r="Z922" i="30"/>
  <c r="X923" i="30"/>
  <c r="Z923" i="30"/>
  <c r="X924" i="30"/>
  <c r="Z924" i="30"/>
  <c r="X925" i="30"/>
  <c r="Z925" i="30"/>
  <c r="X926" i="30"/>
  <c r="Z926" i="30"/>
  <c r="X927" i="30"/>
  <c r="Z927" i="30"/>
  <c r="X928" i="30"/>
  <c r="Z928" i="30"/>
  <c r="X929" i="30"/>
  <c r="Z929" i="30"/>
  <c r="X930" i="30"/>
  <c r="Z930" i="30"/>
  <c r="X931" i="30"/>
  <c r="Z931" i="30"/>
  <c r="X932" i="30"/>
  <c r="Z932" i="30"/>
  <c r="X933" i="30"/>
  <c r="Z933" i="30"/>
  <c r="X934" i="30"/>
  <c r="Z934" i="30"/>
  <c r="X935" i="30"/>
  <c r="Z935" i="30"/>
  <c r="X936" i="30"/>
  <c r="Z936" i="30"/>
  <c r="X937" i="30"/>
  <c r="Z937" i="30"/>
  <c r="X938" i="30"/>
  <c r="Z938" i="30"/>
  <c r="X939" i="30"/>
  <c r="Z939" i="30"/>
  <c r="X940" i="30"/>
  <c r="Z940" i="30"/>
  <c r="X941" i="30"/>
  <c r="Z941" i="30"/>
  <c r="X942" i="30"/>
  <c r="Z942" i="30"/>
  <c r="X943" i="30"/>
  <c r="Z943" i="30"/>
  <c r="X944" i="30"/>
  <c r="Z944" i="30"/>
  <c r="X945" i="30"/>
  <c r="Z945" i="30"/>
  <c r="X946" i="30"/>
  <c r="Z946" i="30"/>
  <c r="X947" i="30"/>
  <c r="Z947" i="30"/>
  <c r="X948" i="30"/>
  <c r="Z948" i="30"/>
  <c r="X949" i="30"/>
  <c r="Z949" i="30"/>
  <c r="X950" i="30"/>
  <c r="Z950" i="30"/>
  <c r="X951" i="30"/>
  <c r="Z951" i="30"/>
  <c r="X952" i="30"/>
  <c r="Z952" i="30"/>
  <c r="X953" i="30"/>
  <c r="Z953" i="30"/>
  <c r="X954" i="30"/>
  <c r="Z954" i="30"/>
  <c r="X955" i="30"/>
  <c r="Z955" i="30"/>
  <c r="X956" i="30"/>
  <c r="Z956" i="30"/>
  <c r="X957" i="30"/>
  <c r="Z957" i="30"/>
  <c r="X958" i="30"/>
  <c r="Z958" i="30"/>
  <c r="X959" i="30"/>
  <c r="Z959" i="30"/>
  <c r="X960" i="30"/>
  <c r="Z960" i="30"/>
  <c r="X961" i="30"/>
  <c r="Z961" i="30"/>
  <c r="X962" i="30"/>
  <c r="Z962" i="30"/>
  <c r="X963" i="30"/>
  <c r="Z963" i="30"/>
  <c r="X964" i="30"/>
  <c r="Z964" i="30"/>
  <c r="X965" i="30"/>
  <c r="Z965" i="30"/>
  <c r="X966" i="30"/>
  <c r="Z966" i="30"/>
  <c r="X967" i="30"/>
  <c r="Z967" i="30"/>
  <c r="X968" i="30"/>
  <c r="Z968" i="30"/>
  <c r="X969" i="30"/>
  <c r="Z969" i="30"/>
  <c r="X970" i="30"/>
  <c r="Z970" i="30"/>
  <c r="X971" i="30"/>
  <c r="Z971" i="30"/>
  <c r="X972" i="30"/>
  <c r="Z972" i="30"/>
  <c r="X973" i="30"/>
  <c r="Z973" i="30"/>
  <c r="X974" i="30"/>
  <c r="Z974" i="30"/>
  <c r="X975" i="30"/>
  <c r="Z975" i="30"/>
  <c r="X976" i="30"/>
  <c r="Z976" i="30"/>
  <c r="X977" i="30"/>
  <c r="Z977" i="30"/>
  <c r="X978" i="30"/>
  <c r="Z978" i="30"/>
  <c r="X979" i="30"/>
  <c r="Z979" i="30"/>
  <c r="X980" i="30"/>
  <c r="Z980" i="30"/>
  <c r="X981" i="30"/>
  <c r="Z981" i="30"/>
  <c r="X982" i="30"/>
  <c r="Z982" i="30"/>
  <c r="X983" i="30"/>
  <c r="Z983" i="30"/>
  <c r="X984" i="30"/>
  <c r="Z984" i="30"/>
  <c r="X985" i="30"/>
  <c r="Z985" i="30"/>
  <c r="X986" i="30"/>
  <c r="Z986" i="30"/>
  <c r="X987" i="30"/>
  <c r="Z987" i="30"/>
  <c r="X988" i="30"/>
  <c r="Z988" i="30"/>
  <c r="X989" i="30"/>
  <c r="Z989" i="30"/>
  <c r="X990" i="30"/>
  <c r="Z990" i="30"/>
  <c r="X991" i="30"/>
  <c r="Z991" i="30"/>
  <c r="X992" i="30"/>
  <c r="Z992" i="30"/>
  <c r="X993" i="30"/>
  <c r="Z993" i="30"/>
  <c r="X994" i="30"/>
  <c r="Z994" i="30"/>
  <c r="X995" i="30"/>
  <c r="Z995" i="30"/>
  <c r="X996" i="30"/>
  <c r="Z996" i="30"/>
  <c r="X997" i="30"/>
  <c r="Z997" i="30"/>
  <c r="X998" i="30"/>
  <c r="Z998" i="30"/>
  <c r="X999" i="30"/>
  <c r="Z999" i="30"/>
  <c r="X1000" i="30"/>
  <c r="Z1000" i="30"/>
  <c r="X1001" i="30"/>
  <c r="Z1001" i="30"/>
  <c r="X1002" i="30"/>
  <c r="Z1002" i="30"/>
  <c r="X1003" i="30"/>
  <c r="Z1003" i="30"/>
  <c r="X1004" i="30"/>
  <c r="Z1004" i="30"/>
  <c r="X1005" i="30"/>
  <c r="Z1005" i="30"/>
  <c r="X1006" i="30"/>
  <c r="Z1006" i="30"/>
  <c r="X1007" i="30"/>
  <c r="Z1007" i="30"/>
  <c r="X1008" i="30"/>
  <c r="Z1008" i="30"/>
  <c r="X1009" i="30"/>
  <c r="Z1009" i="30"/>
  <c r="X1010" i="30"/>
  <c r="Z1010" i="30"/>
  <c r="X1011" i="30"/>
  <c r="Z1011" i="30"/>
  <c r="X1012" i="30"/>
  <c r="Z1012" i="30"/>
  <c r="X1013" i="30"/>
  <c r="Z1013" i="30"/>
  <c r="X1014" i="30"/>
  <c r="Z1014" i="30"/>
  <c r="X1015" i="30"/>
  <c r="Z1015" i="30"/>
  <c r="X1016" i="30"/>
  <c r="Z1016" i="30"/>
  <c r="X1017" i="30"/>
  <c r="Z1017" i="30"/>
  <c r="X1018" i="30"/>
  <c r="Z1018" i="30"/>
  <c r="X1019" i="30"/>
  <c r="Z1019" i="30"/>
  <c r="X1020" i="30"/>
  <c r="Z1020" i="30"/>
  <c r="X1021" i="30"/>
  <c r="Z1021" i="30"/>
  <c r="X1022" i="30"/>
  <c r="Z1022" i="30"/>
  <c r="X1023" i="30"/>
  <c r="Z1023" i="30"/>
  <c r="X1024" i="30"/>
  <c r="Z1024" i="30"/>
  <c r="X1025" i="30"/>
  <c r="Z1025" i="30"/>
  <c r="X1026" i="30"/>
  <c r="Z1026" i="30"/>
  <c r="X1027" i="30"/>
  <c r="Z1027" i="30"/>
  <c r="X1028" i="30"/>
  <c r="Z1028" i="30"/>
  <c r="X1029" i="30"/>
  <c r="Z1029" i="30"/>
  <c r="X1030" i="30"/>
  <c r="Z1030" i="30"/>
  <c r="X1031" i="30"/>
  <c r="Z1031" i="30"/>
  <c r="X1032" i="30"/>
  <c r="Z1032" i="30"/>
  <c r="X1033" i="30"/>
  <c r="Z1033" i="30"/>
  <c r="X259" i="30"/>
  <c r="Z259" i="30"/>
  <c r="X260" i="30"/>
  <c r="Z260" i="30"/>
  <c r="X261" i="30"/>
  <c r="Z261" i="30"/>
  <c r="X262" i="30"/>
  <c r="Z262" i="30"/>
  <c r="X263" i="30"/>
  <c r="Z263" i="30"/>
  <c r="X264" i="30"/>
  <c r="Z264" i="30"/>
  <c r="X265" i="30"/>
  <c r="Z265" i="30"/>
  <c r="X266" i="30"/>
  <c r="Z266" i="30"/>
  <c r="X267" i="30"/>
  <c r="Z267" i="30"/>
  <c r="X268" i="30"/>
  <c r="Z268" i="30"/>
  <c r="X269" i="30"/>
  <c r="Z269" i="30"/>
  <c r="X270" i="30"/>
  <c r="Z270" i="30"/>
  <c r="X271" i="30"/>
  <c r="Z271" i="30"/>
  <c r="X272" i="30"/>
  <c r="Z272" i="30"/>
  <c r="X273" i="30"/>
  <c r="Z273" i="30"/>
  <c r="X274" i="30"/>
  <c r="Z274" i="30"/>
  <c r="X275" i="30"/>
  <c r="Z275" i="30"/>
  <c r="X276" i="30"/>
  <c r="Z276" i="30"/>
  <c r="X277" i="30"/>
  <c r="Z277" i="30"/>
  <c r="X278" i="30"/>
  <c r="Z278" i="30"/>
  <c r="X279" i="30"/>
  <c r="Z279" i="30"/>
  <c r="X280" i="30"/>
  <c r="Z280" i="30"/>
  <c r="X281" i="30"/>
  <c r="Z281" i="30"/>
  <c r="X282" i="30"/>
  <c r="Z282" i="30"/>
  <c r="X283" i="30"/>
  <c r="Z283" i="30"/>
  <c r="X284" i="30"/>
  <c r="Z284" i="30"/>
  <c r="X285" i="30"/>
  <c r="Z285" i="30"/>
  <c r="X286" i="30"/>
  <c r="Z286" i="30"/>
  <c r="X287" i="30"/>
  <c r="Z287" i="30"/>
  <c r="X288" i="30"/>
  <c r="Z288" i="30"/>
  <c r="X289" i="30"/>
  <c r="Z289" i="30"/>
  <c r="X290" i="30"/>
  <c r="Z290" i="30"/>
  <c r="X291" i="30"/>
  <c r="Z291" i="30"/>
  <c r="X292" i="30"/>
  <c r="Z292" i="30"/>
  <c r="X293" i="30"/>
  <c r="Z293" i="30"/>
  <c r="X294" i="30"/>
  <c r="Z294" i="30"/>
  <c r="X295" i="30"/>
  <c r="Z295" i="30"/>
  <c r="X296" i="30"/>
  <c r="Z296" i="30"/>
  <c r="X297" i="30"/>
  <c r="Z297" i="30"/>
  <c r="X298" i="30"/>
  <c r="Z298" i="30"/>
  <c r="X299" i="30"/>
  <c r="Z299" i="30"/>
  <c r="X300" i="30"/>
  <c r="Z300" i="30"/>
  <c r="X301" i="30"/>
  <c r="Z301" i="30"/>
  <c r="X302" i="30"/>
  <c r="Z302" i="30"/>
  <c r="X303" i="30"/>
  <c r="Z303" i="30"/>
  <c r="X304" i="30"/>
  <c r="Z304" i="30"/>
  <c r="X305" i="30"/>
  <c r="Z305" i="30"/>
  <c r="X306" i="30"/>
  <c r="Z306" i="30"/>
  <c r="X307" i="30"/>
  <c r="Z307" i="30"/>
  <c r="X308" i="30"/>
  <c r="Z308" i="30"/>
  <c r="X309" i="30"/>
  <c r="Z309" i="30"/>
  <c r="X310" i="30"/>
  <c r="Z310" i="30"/>
  <c r="X311" i="30"/>
  <c r="Z311" i="30"/>
  <c r="X312" i="30"/>
  <c r="Z312" i="30"/>
  <c r="X313" i="30"/>
  <c r="Z313" i="30"/>
  <c r="X314" i="30"/>
  <c r="Z314" i="30"/>
  <c r="X315" i="30"/>
  <c r="Z315" i="30"/>
  <c r="X316" i="30"/>
  <c r="Z316" i="30"/>
  <c r="X317" i="30"/>
  <c r="Z317" i="30"/>
  <c r="X318" i="30"/>
  <c r="Z318" i="30"/>
  <c r="X319" i="30"/>
  <c r="Z319" i="30"/>
  <c r="X320" i="30"/>
  <c r="Z320" i="30"/>
  <c r="X321" i="30"/>
  <c r="Z321" i="30"/>
  <c r="X322" i="30"/>
  <c r="Z322" i="30"/>
  <c r="X323" i="30"/>
  <c r="Z323" i="30"/>
  <c r="X324" i="30"/>
  <c r="Z324" i="30"/>
  <c r="X325" i="30"/>
  <c r="Z325" i="30"/>
  <c r="X326" i="30"/>
  <c r="Z326" i="30"/>
  <c r="X327" i="30"/>
  <c r="Z327" i="30"/>
  <c r="X328" i="30"/>
  <c r="Z328" i="30"/>
  <c r="X329" i="30"/>
  <c r="Z329" i="30"/>
  <c r="X330" i="30"/>
  <c r="Z330" i="30"/>
  <c r="X331" i="30"/>
  <c r="Z331" i="30"/>
  <c r="X332" i="30"/>
  <c r="Z332" i="30"/>
  <c r="X333" i="30"/>
  <c r="Z333" i="30"/>
  <c r="X334" i="30"/>
  <c r="Z334" i="30"/>
  <c r="X335" i="30"/>
  <c r="Z335" i="30"/>
  <c r="X336" i="30"/>
  <c r="Z336" i="30"/>
  <c r="X337" i="30"/>
  <c r="Z337" i="30"/>
  <c r="X338" i="30"/>
  <c r="Z338" i="30"/>
  <c r="X339" i="30"/>
  <c r="Z339" i="30"/>
  <c r="X340" i="30"/>
  <c r="Z340" i="30"/>
  <c r="X341" i="30"/>
  <c r="Z341" i="30"/>
  <c r="X342" i="30"/>
  <c r="Z342" i="30"/>
  <c r="X343" i="30"/>
  <c r="Z343" i="30"/>
  <c r="X344" i="30"/>
  <c r="Z344" i="30"/>
  <c r="X345" i="30"/>
  <c r="Z345" i="30"/>
  <c r="X346" i="30"/>
  <c r="Z346" i="30"/>
  <c r="X347" i="30"/>
  <c r="Z347" i="30"/>
  <c r="X348" i="30"/>
  <c r="Z348" i="30"/>
  <c r="X349" i="30"/>
  <c r="Z349" i="30"/>
  <c r="X350" i="30"/>
  <c r="Z350" i="30"/>
  <c r="X351" i="30"/>
  <c r="Z351" i="30"/>
  <c r="X352" i="30"/>
  <c r="Z352" i="30"/>
  <c r="X353" i="30"/>
  <c r="Z353" i="30"/>
  <c r="X354" i="30"/>
  <c r="Z354" i="30"/>
  <c r="X355" i="30"/>
  <c r="Z355" i="30"/>
  <c r="X356" i="30"/>
  <c r="Z356" i="30"/>
  <c r="X357" i="30"/>
  <c r="Z357" i="30"/>
  <c r="X358" i="30"/>
  <c r="Z358" i="30"/>
  <c r="X359" i="30"/>
  <c r="Z359" i="30"/>
  <c r="X360" i="30"/>
  <c r="Z360" i="30"/>
  <c r="X361" i="30"/>
  <c r="Z361" i="30"/>
  <c r="X362" i="30"/>
  <c r="Z362" i="30"/>
  <c r="X363" i="30"/>
  <c r="Z363" i="30"/>
  <c r="X364" i="30"/>
  <c r="Z364" i="30"/>
  <c r="X365" i="30"/>
  <c r="Z365" i="30"/>
  <c r="X366" i="30"/>
  <c r="Z366" i="30"/>
  <c r="X367" i="30"/>
  <c r="Z367" i="30"/>
  <c r="X368" i="30"/>
  <c r="Z368" i="30"/>
  <c r="X369" i="30"/>
  <c r="Z369" i="30"/>
  <c r="X370" i="30"/>
  <c r="Z370" i="30"/>
  <c r="X371" i="30"/>
  <c r="Z371" i="30"/>
  <c r="X372" i="30"/>
  <c r="Z372" i="30"/>
  <c r="X373" i="30"/>
  <c r="Z373" i="30"/>
  <c r="X374" i="30"/>
  <c r="Z374" i="30"/>
  <c r="X375" i="30"/>
  <c r="Z375" i="30"/>
  <c r="X376" i="30"/>
  <c r="Z376" i="30"/>
  <c r="X377" i="30"/>
  <c r="Z377" i="30"/>
  <c r="X378" i="30"/>
  <c r="Z378" i="30"/>
  <c r="X379" i="30"/>
  <c r="Z379" i="30"/>
  <c r="X380" i="30"/>
  <c r="Z380" i="30"/>
  <c r="X381" i="30"/>
  <c r="Z381" i="30"/>
  <c r="X382" i="30"/>
  <c r="Z382" i="30"/>
  <c r="X383" i="30"/>
  <c r="Z383" i="30"/>
  <c r="X384" i="30"/>
  <c r="Z384" i="30"/>
  <c r="X385" i="30"/>
  <c r="Z385" i="30"/>
  <c r="X386" i="30"/>
  <c r="Z386" i="30"/>
  <c r="X387" i="30"/>
  <c r="Z387" i="30"/>
  <c r="X388" i="30"/>
  <c r="Z388" i="30"/>
  <c r="X389" i="30"/>
  <c r="Z389" i="30"/>
  <c r="X390" i="30"/>
  <c r="Z390" i="30"/>
  <c r="X391" i="30"/>
  <c r="Z391" i="30"/>
  <c r="X392" i="30"/>
  <c r="Z392" i="30"/>
  <c r="X393" i="30"/>
  <c r="Z393" i="30"/>
  <c r="X394" i="30"/>
  <c r="Z394" i="30"/>
  <c r="X395" i="30"/>
  <c r="Z395" i="30"/>
  <c r="X396" i="30"/>
  <c r="Z396" i="30"/>
  <c r="X397" i="30"/>
  <c r="Z397" i="30"/>
  <c r="X398" i="30"/>
  <c r="Z398" i="30"/>
  <c r="X399" i="30"/>
  <c r="Z399" i="30"/>
  <c r="X400" i="30"/>
  <c r="Z400" i="30"/>
  <c r="X401" i="30"/>
  <c r="Z401" i="30"/>
  <c r="X402" i="30"/>
  <c r="Z402" i="30"/>
  <c r="X403" i="30"/>
  <c r="Z403" i="30"/>
  <c r="X404" i="30"/>
  <c r="Z404" i="30"/>
  <c r="X405" i="30"/>
  <c r="Z405" i="30"/>
  <c r="X406" i="30"/>
  <c r="Z406" i="30"/>
  <c r="X407" i="30"/>
  <c r="Z407" i="30"/>
  <c r="X408" i="30"/>
  <c r="Z408" i="30"/>
  <c r="X409" i="30"/>
  <c r="Z409" i="30"/>
  <c r="X410" i="30"/>
  <c r="Z410" i="30"/>
  <c r="X411" i="30"/>
  <c r="Z411" i="30"/>
  <c r="X412" i="30"/>
  <c r="Z412" i="30"/>
  <c r="X413" i="30"/>
  <c r="Z413" i="30"/>
  <c r="X414" i="30"/>
  <c r="Z414" i="30"/>
  <c r="X415" i="30"/>
  <c r="Z415" i="30"/>
  <c r="X416" i="30"/>
  <c r="Z416" i="30"/>
  <c r="X417" i="30"/>
  <c r="Z417" i="30"/>
  <c r="X418" i="30"/>
  <c r="Z418" i="30"/>
  <c r="X419" i="30"/>
  <c r="Z419" i="30"/>
  <c r="X420" i="30"/>
  <c r="Z420" i="30"/>
  <c r="X421" i="30"/>
  <c r="Z421" i="30"/>
  <c r="X422" i="30"/>
  <c r="Z422" i="30"/>
  <c r="X423" i="30"/>
  <c r="Z423" i="30"/>
  <c r="X424" i="30"/>
  <c r="Z424" i="30"/>
  <c r="X425" i="30"/>
  <c r="Z425" i="30"/>
  <c r="X426" i="30"/>
  <c r="Z426" i="30"/>
  <c r="X427" i="30"/>
  <c r="Z427" i="30"/>
  <c r="X428" i="30"/>
  <c r="Z428" i="30"/>
  <c r="X429" i="30"/>
  <c r="Z429" i="30"/>
  <c r="X430" i="30"/>
  <c r="Z430" i="30"/>
  <c r="X431" i="30"/>
  <c r="Z431" i="30"/>
  <c r="X432" i="30"/>
  <c r="Z432" i="30"/>
  <c r="X433" i="30"/>
  <c r="Z433" i="30"/>
  <c r="X434" i="30"/>
  <c r="Z434" i="30"/>
  <c r="X435" i="30"/>
  <c r="Z435" i="30"/>
  <c r="X436" i="30"/>
  <c r="Z436" i="30"/>
  <c r="X437" i="30"/>
  <c r="Z437" i="30"/>
  <c r="X438" i="30"/>
  <c r="Z438" i="30"/>
  <c r="X439" i="30"/>
  <c r="Z439" i="30"/>
  <c r="X440" i="30"/>
  <c r="Z440" i="30"/>
  <c r="X441" i="30"/>
  <c r="Z441" i="30"/>
  <c r="X442" i="30"/>
  <c r="Z442" i="30"/>
  <c r="X443" i="30"/>
  <c r="Z443" i="30"/>
  <c r="X444" i="30"/>
  <c r="Z444" i="30"/>
  <c r="X445" i="30"/>
  <c r="Z445" i="30"/>
  <c r="X446" i="30"/>
  <c r="Z446" i="30"/>
  <c r="X447" i="30"/>
  <c r="Z447" i="30"/>
  <c r="X448" i="30"/>
  <c r="Z448" i="30"/>
  <c r="X449" i="30"/>
  <c r="Z449" i="30"/>
  <c r="X450" i="30"/>
  <c r="Z450" i="30"/>
  <c r="X451" i="30"/>
  <c r="Z451" i="30"/>
  <c r="X452" i="30"/>
  <c r="Z452" i="30"/>
  <c r="X453" i="30"/>
  <c r="Z453" i="30"/>
  <c r="X454" i="30"/>
  <c r="Z454" i="30"/>
  <c r="X455" i="30"/>
  <c r="Z455" i="30"/>
  <c r="X456" i="30"/>
  <c r="Z456" i="30"/>
  <c r="X457" i="30"/>
  <c r="Z457" i="30"/>
  <c r="X458" i="30"/>
  <c r="Z458" i="30"/>
  <c r="X459" i="30"/>
  <c r="Z459" i="30"/>
  <c r="X460" i="30"/>
  <c r="Z460" i="30"/>
  <c r="X461" i="30"/>
  <c r="Z461" i="30"/>
  <c r="X462" i="30"/>
  <c r="Z462" i="30"/>
  <c r="X463" i="30"/>
  <c r="Z463" i="30"/>
  <c r="X464" i="30"/>
  <c r="Z464" i="30"/>
  <c r="X465" i="30"/>
  <c r="Z465" i="30"/>
  <c r="X466" i="30"/>
  <c r="Z466" i="30"/>
  <c r="X467" i="30"/>
  <c r="Z467" i="30"/>
  <c r="X468" i="30"/>
  <c r="Z468" i="30"/>
  <c r="X469" i="30"/>
  <c r="Z469" i="30"/>
  <c r="X470" i="30"/>
  <c r="Z470" i="30"/>
  <c r="X471" i="30"/>
  <c r="Z471" i="30"/>
  <c r="X472" i="30"/>
  <c r="Z472" i="30"/>
  <c r="X473" i="30"/>
  <c r="Z473" i="30"/>
  <c r="X474" i="30"/>
  <c r="Z474" i="30"/>
  <c r="X475" i="30"/>
  <c r="Z475" i="30"/>
  <c r="X476" i="30"/>
  <c r="Z476" i="30"/>
  <c r="X477" i="30"/>
  <c r="Z477" i="30"/>
  <c r="X478" i="30"/>
  <c r="Z478" i="30"/>
  <c r="X479" i="30"/>
  <c r="Z479" i="30"/>
  <c r="X480" i="30"/>
  <c r="Z480" i="30"/>
  <c r="X481" i="30"/>
  <c r="Z481" i="30"/>
  <c r="X482" i="30"/>
  <c r="Z482" i="30"/>
  <c r="X483" i="30"/>
  <c r="Z483" i="30"/>
  <c r="X484" i="30"/>
  <c r="Z484" i="30"/>
  <c r="X485" i="30"/>
  <c r="Z485" i="30"/>
  <c r="X486" i="30"/>
  <c r="Z486" i="30"/>
  <c r="X487" i="30"/>
  <c r="Z487" i="30"/>
  <c r="X488" i="30"/>
  <c r="Z488" i="30"/>
  <c r="X489" i="30"/>
  <c r="Z489" i="30"/>
  <c r="X490" i="30"/>
  <c r="Z490" i="30"/>
  <c r="X491" i="30"/>
  <c r="Z491" i="30"/>
  <c r="X492" i="30"/>
  <c r="Z492" i="30"/>
  <c r="X493" i="30"/>
  <c r="Z493" i="30"/>
  <c r="X494" i="30"/>
  <c r="Z494" i="30"/>
  <c r="X495" i="30"/>
  <c r="Z495" i="30"/>
  <c r="X496" i="30"/>
  <c r="Z496" i="30"/>
  <c r="X497" i="30"/>
  <c r="Z497" i="30"/>
  <c r="P294" i="30" l="1"/>
  <c r="P290" i="30"/>
  <c r="P286" i="30"/>
  <c r="P282" i="30"/>
  <c r="P278" i="30"/>
  <c r="P274" i="30"/>
  <c r="P270" i="30"/>
  <c r="O307" i="30"/>
  <c r="S307" i="30"/>
  <c r="O305" i="30"/>
  <c r="S305" i="30"/>
  <c r="O303" i="30"/>
  <c r="S303" i="30"/>
  <c r="O301" i="30"/>
  <c r="S301" i="30"/>
  <c r="O299" i="30"/>
  <c r="S299" i="30"/>
  <c r="O297" i="30"/>
  <c r="S297" i="30"/>
  <c r="O243" i="30"/>
  <c r="S243" i="30"/>
  <c r="O224" i="30"/>
  <c r="S224" i="30"/>
  <c r="O215" i="30"/>
  <c r="S215" i="30"/>
  <c r="O213" i="30"/>
  <c r="S213" i="30"/>
  <c r="O211" i="30"/>
  <c r="S211" i="30"/>
  <c r="O209" i="30"/>
  <c r="S209" i="30"/>
  <c r="O185" i="30"/>
  <c r="S185" i="30"/>
  <c r="O183" i="30"/>
  <c r="S183" i="30"/>
  <c r="O181" i="30"/>
  <c r="S181" i="30"/>
  <c r="O179" i="30"/>
  <c r="S179" i="30"/>
  <c r="O175" i="30"/>
  <c r="S175" i="30"/>
  <c r="O164" i="30"/>
  <c r="S164" i="30"/>
  <c r="O162" i="30"/>
  <c r="S162" i="30"/>
  <c r="O160" i="30"/>
  <c r="S160" i="30"/>
  <c r="O158" i="30"/>
  <c r="S158" i="30"/>
  <c r="O156" i="30"/>
  <c r="S156" i="30"/>
  <c r="O154" i="30"/>
  <c r="S154" i="30"/>
  <c r="O152" i="30"/>
  <c r="S152" i="30"/>
  <c r="O150" i="30"/>
  <c r="S150" i="30"/>
  <c r="O148" i="30"/>
  <c r="S148" i="30"/>
  <c r="O146" i="30"/>
  <c r="S146" i="30"/>
  <c r="O112" i="30"/>
  <c r="S112" i="30"/>
  <c r="O95" i="30"/>
  <c r="S95" i="30"/>
  <c r="O93" i="30"/>
  <c r="S93" i="30"/>
  <c r="O91" i="30"/>
  <c r="S91" i="30"/>
  <c r="O89" i="30"/>
  <c r="S89" i="30"/>
  <c r="O87" i="30"/>
  <c r="S87" i="30"/>
  <c r="O43" i="30"/>
  <c r="S43" i="30"/>
  <c r="O41" i="30"/>
  <c r="S41" i="30"/>
  <c r="O39" i="30"/>
  <c r="S39" i="30"/>
  <c r="O37" i="30"/>
  <c r="S37" i="30"/>
  <c r="O35" i="30"/>
  <c r="S35" i="30"/>
  <c r="O32" i="30"/>
  <c r="S32" i="30"/>
  <c r="O27" i="30"/>
  <c r="S27" i="30"/>
  <c r="O24" i="30"/>
  <c r="S24" i="30"/>
  <c r="O308" i="30"/>
  <c r="S308" i="30"/>
  <c r="O306" i="30"/>
  <c r="S306" i="30"/>
  <c r="O304" i="30"/>
  <c r="S304" i="30"/>
  <c r="O302" i="30"/>
  <c r="S302" i="30"/>
  <c r="O300" i="30"/>
  <c r="S300" i="30"/>
  <c r="O298" i="30"/>
  <c r="S298" i="30"/>
  <c r="S294" i="30"/>
  <c r="S286" i="30"/>
  <c r="S274" i="30"/>
  <c r="O242" i="30"/>
  <c r="S242" i="30"/>
  <c r="O225" i="30"/>
  <c r="S225" i="30"/>
  <c r="O223" i="30"/>
  <c r="S223" i="30"/>
  <c r="O216" i="30"/>
  <c r="S216" i="30"/>
  <c r="O214" i="30"/>
  <c r="S214" i="30"/>
  <c r="O212" i="30"/>
  <c r="S212" i="30"/>
  <c r="O210" i="30"/>
  <c r="S210" i="30"/>
  <c r="O186" i="30"/>
  <c r="S186" i="30"/>
  <c r="O184" i="30"/>
  <c r="S184" i="30"/>
  <c r="O182" i="30"/>
  <c r="S182" i="30"/>
  <c r="O180" i="30"/>
  <c r="S180" i="30"/>
  <c r="O177" i="30"/>
  <c r="S177" i="30"/>
  <c r="O165" i="30"/>
  <c r="S165" i="30"/>
  <c r="O163" i="30"/>
  <c r="S163" i="30"/>
  <c r="O161" i="30"/>
  <c r="S161" i="30"/>
  <c r="O159" i="30"/>
  <c r="S159" i="30"/>
  <c r="O157" i="30"/>
  <c r="S157" i="30"/>
  <c r="O155" i="30"/>
  <c r="S155" i="30"/>
  <c r="O153" i="30"/>
  <c r="S153" i="30"/>
  <c r="O151" i="30"/>
  <c r="S151" i="30"/>
  <c r="O149" i="30"/>
  <c r="S149" i="30"/>
  <c r="O147" i="30"/>
  <c r="S147" i="30"/>
  <c r="O145" i="30"/>
  <c r="S145" i="30"/>
  <c r="O96" i="30"/>
  <c r="S96" i="30"/>
  <c r="O94" i="30"/>
  <c r="S94" i="30"/>
  <c r="O92" i="30"/>
  <c r="S92" i="30"/>
  <c r="O90" i="30"/>
  <c r="S90" i="30"/>
  <c r="O88" i="30"/>
  <c r="S88" i="30"/>
  <c r="O44" i="30"/>
  <c r="S44" i="30"/>
  <c r="O42" i="30"/>
  <c r="S42" i="30"/>
  <c r="O40" i="30"/>
  <c r="S40" i="30"/>
  <c r="O38" i="30"/>
  <c r="S38" i="30"/>
  <c r="O36" i="30"/>
  <c r="S36" i="30"/>
  <c r="O34" i="30"/>
  <c r="S34" i="30"/>
  <c r="O31" i="30"/>
  <c r="S31" i="30"/>
  <c r="O25" i="30"/>
  <c r="S25" i="30"/>
  <c r="O20" i="30"/>
  <c r="S20" i="30"/>
  <c r="P296" i="30"/>
  <c r="P295" i="30"/>
  <c r="P293" i="30"/>
  <c r="P292" i="30"/>
  <c r="P291" i="30"/>
  <c r="P289" i="30"/>
  <c r="P288" i="30"/>
  <c r="P287" i="30"/>
  <c r="P285" i="30"/>
  <c r="P284" i="30"/>
  <c r="P283" i="30"/>
  <c r="P281" i="30"/>
  <c r="P280" i="30"/>
  <c r="P279" i="30"/>
  <c r="P277" i="30"/>
  <c r="P276" i="30"/>
  <c r="P275" i="30"/>
  <c r="P273" i="30"/>
  <c r="P272" i="30"/>
  <c r="P271" i="30"/>
  <c r="P269" i="30"/>
  <c r="P268" i="30"/>
  <c r="P267" i="30"/>
  <c r="P266" i="30"/>
  <c r="P265" i="30"/>
  <c r="P264" i="30"/>
  <c r="P263" i="30"/>
  <c r="P262" i="30"/>
  <c r="P261" i="30"/>
  <c r="P260" i="30"/>
  <c r="P259" i="30"/>
  <c r="Q292" i="30"/>
  <c r="Q291" i="30"/>
  <c r="Q290" i="30"/>
  <c r="Q289" i="30"/>
  <c r="Q272" i="30"/>
  <c r="S278" i="30" l="1"/>
  <c r="S282" i="30"/>
  <c r="O278" i="30"/>
  <c r="O282" i="30"/>
  <c r="O270" i="30"/>
  <c r="O274" i="30"/>
  <c r="O286" i="30"/>
  <c r="O294" i="30"/>
  <c r="S270" i="30"/>
  <c r="O259" i="30"/>
  <c r="O260" i="30"/>
  <c r="O261" i="30"/>
  <c r="O262" i="30"/>
  <c r="O263" i="30"/>
  <c r="O264" i="30"/>
  <c r="O265" i="30"/>
  <c r="O266" i="30"/>
  <c r="O267" i="30"/>
  <c r="O268" i="30"/>
  <c r="O269" i="30"/>
  <c r="O271" i="30"/>
  <c r="O273" i="30"/>
  <c r="O275" i="30"/>
  <c r="O276" i="30"/>
  <c r="O277" i="30"/>
  <c r="O279" i="30"/>
  <c r="O280" i="30"/>
  <c r="O281" i="30"/>
  <c r="O283" i="30"/>
  <c r="O284" i="30"/>
  <c r="O285" i="30"/>
  <c r="O287" i="30"/>
  <c r="O288" i="30"/>
  <c r="O293" i="30"/>
  <c r="O295" i="30"/>
  <c r="O296" i="30"/>
  <c r="O272" i="30"/>
  <c r="O289" i="30"/>
  <c r="O290" i="30"/>
  <c r="O291" i="30"/>
  <c r="O292" i="30"/>
  <c r="S272" i="30"/>
  <c r="S273" i="30"/>
  <c r="S275" i="30"/>
  <c r="S276" i="30"/>
  <c r="S277" i="30"/>
  <c r="S279" i="30"/>
  <c r="S280" i="30"/>
  <c r="S281" i="30"/>
  <c r="S283" i="30"/>
  <c r="S284" i="30"/>
  <c r="S285" i="30"/>
  <c r="S287" i="30"/>
  <c r="S288" i="30"/>
  <c r="S290" i="30"/>
  <c r="S292" i="30"/>
  <c r="S293" i="30"/>
  <c r="S295" i="30"/>
  <c r="S296" i="30"/>
  <c r="S259" i="30"/>
  <c r="S260" i="30"/>
  <c r="S261" i="30"/>
  <c r="S262" i="30"/>
  <c r="S263" i="30"/>
  <c r="S264" i="30"/>
  <c r="S265" i="30"/>
  <c r="S266" i="30"/>
  <c r="S267" i="30"/>
  <c r="S268" i="30"/>
  <c r="S269" i="30"/>
  <c r="S271" i="30"/>
  <c r="S289" i="30"/>
  <c r="S291" i="30"/>
  <c r="AA10" i="30" l="1"/>
  <c r="AA11" i="30"/>
  <c r="AA12" i="30"/>
  <c r="AA13" i="30"/>
  <c r="AA14" i="30"/>
  <c r="AA15" i="30"/>
  <c r="AA16" i="30"/>
  <c r="AA17" i="30"/>
  <c r="AA18" i="30"/>
  <c r="AA19" i="30"/>
  <c r="AA20" i="30"/>
  <c r="AA21" i="30"/>
  <c r="AA22" i="30"/>
  <c r="AA23" i="30"/>
  <c r="AA24" i="30"/>
  <c r="AA25" i="30"/>
  <c r="AA26" i="30"/>
  <c r="AA27" i="30"/>
  <c r="AA28" i="30"/>
  <c r="AA9" i="30"/>
  <c r="Z23" i="30"/>
  <c r="Z24" i="30"/>
  <c r="Z25" i="30"/>
  <c r="Z26" i="30"/>
  <c r="Z27" i="30"/>
  <c r="Z28" i="30"/>
  <c r="Z29" i="30"/>
  <c r="Z30" i="30"/>
  <c r="Z31" i="30"/>
  <c r="Z32" i="30"/>
  <c r="Z33" i="30"/>
  <c r="Z34" i="30"/>
  <c r="Z35" i="30"/>
  <c r="Z36" i="30"/>
  <c r="Z37" i="30"/>
  <c r="Z38" i="30"/>
  <c r="Z39" i="30"/>
  <c r="Z40" i="30"/>
  <c r="Z41" i="30"/>
  <c r="Z42" i="30"/>
  <c r="Z43" i="30"/>
  <c r="Z44" i="30"/>
  <c r="Z45" i="30"/>
  <c r="Z46" i="30"/>
  <c r="Z47" i="30"/>
  <c r="Z48" i="30"/>
  <c r="Z49" i="30"/>
  <c r="Z50" i="30"/>
  <c r="Z51" i="30"/>
  <c r="Z52" i="30"/>
  <c r="Z53" i="30"/>
  <c r="Z54" i="30"/>
  <c r="Z55" i="30"/>
  <c r="Z56" i="30"/>
  <c r="Z57" i="30"/>
  <c r="Z58" i="30"/>
  <c r="Z59" i="30"/>
  <c r="Z60" i="30"/>
  <c r="Z61" i="30"/>
  <c r="Z62" i="30"/>
  <c r="Z63" i="30"/>
  <c r="Z64" i="30"/>
  <c r="Z65" i="30"/>
  <c r="Z66" i="30"/>
  <c r="Z67" i="30"/>
  <c r="Z68" i="30"/>
  <c r="Z69" i="30"/>
  <c r="Z70" i="30"/>
  <c r="Z71" i="30"/>
  <c r="Z72" i="30"/>
  <c r="Z73" i="30"/>
  <c r="Z74" i="30"/>
  <c r="Z75" i="30"/>
  <c r="Z76" i="30"/>
  <c r="Z77" i="30"/>
  <c r="Z78" i="30"/>
  <c r="Z79" i="30"/>
  <c r="Z80" i="30"/>
  <c r="Z81" i="30"/>
  <c r="Z82" i="30"/>
  <c r="Z83" i="30"/>
  <c r="Z84" i="30"/>
  <c r="Z85" i="30"/>
  <c r="Z86" i="30"/>
  <c r="Z87" i="30"/>
  <c r="Z88" i="30"/>
  <c r="Z89" i="30"/>
  <c r="Z90" i="30"/>
  <c r="Z91" i="30"/>
  <c r="Z92" i="30"/>
  <c r="Z93" i="30"/>
  <c r="Z94" i="30"/>
  <c r="Z95" i="30"/>
  <c r="Z96" i="30"/>
  <c r="Z97" i="30"/>
  <c r="Z98" i="30"/>
  <c r="Z99" i="30"/>
  <c r="Z100" i="30"/>
  <c r="Z101" i="30"/>
  <c r="Z102" i="30"/>
  <c r="Z103" i="30"/>
  <c r="Z104" i="30"/>
  <c r="Z105" i="30"/>
  <c r="Z106" i="30"/>
  <c r="Z107" i="30"/>
  <c r="Z108" i="30"/>
  <c r="Z109" i="30"/>
  <c r="Z110" i="30"/>
  <c r="Z111" i="30"/>
  <c r="Z112" i="30"/>
  <c r="Z113" i="30"/>
  <c r="Z114" i="30"/>
  <c r="Z115" i="30"/>
  <c r="Z116" i="30"/>
  <c r="Z117" i="30"/>
  <c r="Z118" i="30"/>
  <c r="Z119" i="30"/>
  <c r="Z120" i="30"/>
  <c r="Z121" i="30"/>
  <c r="Z122" i="30"/>
  <c r="Z123" i="30"/>
  <c r="Z124" i="30"/>
  <c r="Z125" i="30"/>
  <c r="Z126" i="30"/>
  <c r="Z127" i="30"/>
  <c r="Z128" i="30"/>
  <c r="Z129" i="30"/>
  <c r="Z130" i="30"/>
  <c r="Z131" i="30"/>
  <c r="Z132" i="30"/>
  <c r="Z133" i="30"/>
  <c r="Z134" i="30"/>
  <c r="Z135" i="30"/>
  <c r="Z136" i="30"/>
  <c r="Z137" i="30"/>
  <c r="Z138" i="30"/>
  <c r="Z139" i="30"/>
  <c r="Z140" i="30"/>
  <c r="Z141" i="30"/>
  <c r="Z142" i="30"/>
  <c r="Z143" i="30"/>
  <c r="Z144" i="30"/>
  <c r="Z145" i="30"/>
  <c r="Z146" i="30"/>
  <c r="Z147" i="30"/>
  <c r="Z148" i="30"/>
  <c r="Z149" i="30"/>
  <c r="Z150" i="30"/>
  <c r="Z151" i="30"/>
  <c r="Z152" i="30"/>
  <c r="Z153" i="30"/>
  <c r="Z154" i="30"/>
  <c r="Z155" i="30"/>
  <c r="Z156" i="30"/>
  <c r="Z157" i="30"/>
  <c r="Z158" i="30"/>
  <c r="Z159" i="30"/>
  <c r="Z160" i="30"/>
  <c r="Z161" i="30"/>
  <c r="Z162" i="30"/>
  <c r="Z163" i="30"/>
  <c r="Z164" i="30"/>
  <c r="Z165" i="30"/>
  <c r="Z166" i="30"/>
  <c r="Z167" i="30"/>
  <c r="Z168" i="30"/>
  <c r="Z169" i="30"/>
  <c r="Z170" i="30"/>
  <c r="Z171" i="30"/>
  <c r="Z172" i="30"/>
  <c r="Z173" i="30"/>
  <c r="Z174" i="30"/>
  <c r="Z175" i="30"/>
  <c r="Z176" i="30"/>
  <c r="Z177" i="30"/>
  <c r="Z178" i="30"/>
  <c r="Z179" i="30"/>
  <c r="Z180" i="30"/>
  <c r="Z181" i="30"/>
  <c r="Z182" i="30"/>
  <c r="Z183" i="30"/>
  <c r="Z184" i="30"/>
  <c r="Z185" i="30"/>
  <c r="Z186" i="30"/>
  <c r="Z187" i="30"/>
  <c r="Z188" i="30"/>
  <c r="Z189" i="30"/>
  <c r="Z190" i="30"/>
  <c r="Z191" i="30"/>
  <c r="Z192" i="30"/>
  <c r="Z193" i="30"/>
  <c r="Z194" i="30"/>
  <c r="Z195" i="30"/>
  <c r="Z196" i="30"/>
  <c r="Z197" i="30"/>
  <c r="Z198" i="30"/>
  <c r="Z199" i="30"/>
  <c r="Z200" i="30"/>
  <c r="Z201" i="30"/>
  <c r="Z202" i="30"/>
  <c r="Z203" i="30"/>
  <c r="Z204" i="30"/>
  <c r="Z205" i="30"/>
  <c r="Z206" i="30"/>
  <c r="Z207" i="30"/>
  <c r="Z208" i="30"/>
  <c r="Z209" i="30"/>
  <c r="Z210" i="30"/>
  <c r="Z211" i="30"/>
  <c r="Z212" i="30"/>
  <c r="Z213" i="30"/>
  <c r="Z214" i="30"/>
  <c r="Z215" i="30"/>
  <c r="Z216" i="30"/>
  <c r="Z217" i="30"/>
  <c r="Z218" i="30"/>
  <c r="Z219" i="30"/>
  <c r="Z220" i="30"/>
  <c r="Z221" i="30"/>
  <c r="Z222" i="30"/>
  <c r="Z223" i="30"/>
  <c r="Z224" i="30"/>
  <c r="Z225" i="30"/>
  <c r="Z226" i="30"/>
  <c r="Z227" i="30"/>
  <c r="Z228" i="30"/>
  <c r="Z229" i="30"/>
  <c r="Z230" i="30"/>
  <c r="Z231" i="30"/>
  <c r="Z232" i="30"/>
  <c r="Z233" i="30"/>
  <c r="Z234" i="30"/>
  <c r="Z235" i="30"/>
  <c r="Z236" i="30"/>
  <c r="Z237" i="30"/>
  <c r="Z238" i="30"/>
  <c r="Z239" i="30"/>
  <c r="Z240" i="30"/>
  <c r="Z241" i="30"/>
  <c r="Z242" i="30"/>
  <c r="Z243" i="30"/>
  <c r="Z244" i="30"/>
  <c r="Z245" i="30"/>
  <c r="Z246" i="30"/>
  <c r="Z247" i="30"/>
  <c r="Z248" i="30"/>
  <c r="Z249" i="30"/>
  <c r="Z250" i="30"/>
  <c r="Z251" i="30"/>
  <c r="Z252" i="30"/>
  <c r="Z253" i="30"/>
  <c r="Z254" i="30"/>
  <c r="Z255" i="30"/>
  <c r="Z256" i="30"/>
  <c r="Z257" i="30"/>
  <c r="Z258" i="30"/>
  <c r="Z13" i="30"/>
  <c r="Z14" i="30"/>
  <c r="Z15" i="30"/>
  <c r="Z16" i="30"/>
  <c r="Z17" i="30"/>
  <c r="Z18" i="30"/>
  <c r="Z19" i="30"/>
  <c r="Z20" i="30"/>
  <c r="Z21" i="30"/>
  <c r="Z22" i="30"/>
  <c r="Z10" i="30"/>
  <c r="Z11" i="30"/>
  <c r="Z12" i="30"/>
  <c r="Z9" i="30"/>
  <c r="Q226" i="30" l="1"/>
  <c r="Q222" i="30"/>
  <c r="Q190" i="30"/>
  <c r="Q174" i="30"/>
  <c r="Q188" i="30"/>
  <c r="Q172" i="30"/>
  <c r="Q62" i="30"/>
  <c r="Q60" i="30"/>
  <c r="Q195" i="30"/>
  <c r="Q189" i="30"/>
  <c r="Q127" i="30"/>
  <c r="Q119" i="30"/>
  <c r="Q75" i="30"/>
  <c r="Q73" i="30"/>
  <c r="Q63" i="30"/>
  <c r="Q59" i="30"/>
  <c r="Q49" i="30"/>
  <c r="Q45" i="30"/>
  <c r="R9" i="30"/>
  <c r="X17" i="30"/>
  <c r="X18" i="30"/>
  <c r="X19" i="30"/>
  <c r="X20" i="30"/>
  <c r="X21" i="30"/>
  <c r="X252" i="30"/>
  <c r="X152" i="30"/>
  <c r="P252" i="30" l="1"/>
  <c r="P21" i="30"/>
  <c r="P19" i="30"/>
  <c r="P17" i="30"/>
  <c r="P18" i="30"/>
  <c r="R5" i="30"/>
  <c r="O17" i="30" l="1"/>
  <c r="S17" i="30"/>
  <c r="O19" i="30"/>
  <c r="S19" i="30"/>
  <c r="O21" i="30"/>
  <c r="S21" i="30"/>
  <c r="O252" i="30"/>
  <c r="S252" i="30"/>
  <c r="O18" i="30"/>
  <c r="S18" i="30"/>
  <c r="R4" i="30" l="1"/>
  <c r="F3" i="38" s="1"/>
  <c r="A47" i="38" s="1"/>
  <c r="D3" i="47" l="1"/>
  <c r="T17" i="47" l="1"/>
  <c r="T18" i="47"/>
  <c r="T19" i="47"/>
  <c r="T20" i="47"/>
  <c r="T21" i="47"/>
  <c r="T22" i="47"/>
  <c r="T23" i="47"/>
  <c r="K12" i="47"/>
  <c r="K13" i="47"/>
  <c r="K14" i="47"/>
  <c r="K15" i="47"/>
  <c r="K16" i="47"/>
  <c r="K11" i="47"/>
  <c r="Y10" i="30" l="1"/>
  <c r="Y11" i="30"/>
  <c r="Y12" i="30"/>
  <c r="Y13" i="30"/>
  <c r="Y14" i="30"/>
  <c r="Y15" i="30"/>
  <c r="Y16" i="30"/>
  <c r="Y17" i="30"/>
  <c r="Y18" i="30"/>
  <c r="Y19" i="30"/>
  <c r="Y20" i="30"/>
  <c r="Y21" i="30"/>
  <c r="Y22" i="30"/>
  <c r="Y23" i="30"/>
  <c r="Y24" i="30"/>
  <c r="Y25" i="30"/>
  <c r="Y26" i="30"/>
  <c r="Y27" i="30"/>
  <c r="Y28" i="30"/>
  <c r="Y29" i="30"/>
  <c r="Y9" i="30"/>
  <c r="X11" i="30"/>
  <c r="X12" i="30"/>
  <c r="X13" i="30"/>
  <c r="X14" i="30"/>
  <c r="X15" i="30"/>
  <c r="X16" i="30"/>
  <c r="X22" i="30"/>
  <c r="X23" i="30"/>
  <c r="X24" i="30"/>
  <c r="X25" i="30"/>
  <c r="X26" i="30"/>
  <c r="X27" i="30"/>
  <c r="X28" i="30"/>
  <c r="X29" i="30"/>
  <c r="X30" i="30"/>
  <c r="X31" i="30"/>
  <c r="X32" i="30"/>
  <c r="X33" i="30"/>
  <c r="X34" i="30"/>
  <c r="X35" i="30"/>
  <c r="X36" i="30"/>
  <c r="X37" i="30"/>
  <c r="X38" i="30"/>
  <c r="X39" i="30"/>
  <c r="X40" i="30"/>
  <c r="X41" i="30"/>
  <c r="X42" i="30"/>
  <c r="X43" i="30"/>
  <c r="X44" i="30"/>
  <c r="X45" i="30"/>
  <c r="X46" i="30"/>
  <c r="X47" i="30"/>
  <c r="X48" i="30"/>
  <c r="X49" i="30"/>
  <c r="X50" i="30"/>
  <c r="X51" i="30"/>
  <c r="X53" i="30"/>
  <c r="X54" i="30"/>
  <c r="X55" i="30"/>
  <c r="X56" i="30"/>
  <c r="X57" i="30"/>
  <c r="X58" i="30"/>
  <c r="X59" i="30"/>
  <c r="X60" i="30"/>
  <c r="X61" i="30"/>
  <c r="X62" i="30"/>
  <c r="X63" i="30"/>
  <c r="X64" i="30"/>
  <c r="X65" i="30"/>
  <c r="X66" i="30"/>
  <c r="X67" i="30"/>
  <c r="X68" i="30"/>
  <c r="X69" i="30"/>
  <c r="X70" i="30"/>
  <c r="X71" i="30"/>
  <c r="X72" i="30"/>
  <c r="X73" i="30"/>
  <c r="X74" i="30"/>
  <c r="X75" i="30"/>
  <c r="X76" i="30"/>
  <c r="X77" i="30"/>
  <c r="X78" i="30"/>
  <c r="X79" i="30"/>
  <c r="X80" i="30"/>
  <c r="X81" i="30"/>
  <c r="X82" i="30"/>
  <c r="X83" i="30"/>
  <c r="X84" i="30"/>
  <c r="X85" i="30"/>
  <c r="X86" i="30"/>
  <c r="X87" i="30"/>
  <c r="X88" i="30"/>
  <c r="X89" i="30"/>
  <c r="X90" i="30"/>
  <c r="X91" i="30"/>
  <c r="X92" i="30"/>
  <c r="X93" i="30"/>
  <c r="X94" i="30"/>
  <c r="X95" i="30"/>
  <c r="X96" i="30"/>
  <c r="X97" i="30"/>
  <c r="X98" i="30"/>
  <c r="X99" i="30"/>
  <c r="X100" i="30"/>
  <c r="X101" i="30"/>
  <c r="X102" i="30"/>
  <c r="X103" i="30"/>
  <c r="X104" i="30"/>
  <c r="X105" i="30"/>
  <c r="X106" i="30"/>
  <c r="X107" i="30"/>
  <c r="X108" i="30"/>
  <c r="X109" i="30"/>
  <c r="X110" i="30"/>
  <c r="X111" i="30"/>
  <c r="X112" i="30"/>
  <c r="X113" i="30"/>
  <c r="X114" i="30"/>
  <c r="X115" i="30"/>
  <c r="X116" i="30"/>
  <c r="X117" i="30"/>
  <c r="X118" i="30"/>
  <c r="X119" i="30"/>
  <c r="X120" i="30"/>
  <c r="X121" i="30"/>
  <c r="X122" i="30"/>
  <c r="X123" i="30"/>
  <c r="X124" i="30"/>
  <c r="X125" i="30"/>
  <c r="X126" i="30"/>
  <c r="X127" i="30"/>
  <c r="X128" i="30"/>
  <c r="X129" i="30"/>
  <c r="X130" i="30"/>
  <c r="X131" i="30"/>
  <c r="X132" i="30"/>
  <c r="X133" i="30"/>
  <c r="X134" i="30"/>
  <c r="X135" i="30"/>
  <c r="X136" i="30"/>
  <c r="X137" i="30"/>
  <c r="X138" i="30"/>
  <c r="X139" i="30"/>
  <c r="X140" i="30"/>
  <c r="X141" i="30"/>
  <c r="X142" i="30"/>
  <c r="X143" i="30"/>
  <c r="X144" i="30"/>
  <c r="X145" i="30"/>
  <c r="X146" i="30"/>
  <c r="X147" i="30"/>
  <c r="X148" i="30"/>
  <c r="X149" i="30"/>
  <c r="X150" i="30"/>
  <c r="X151" i="30"/>
  <c r="X153" i="30"/>
  <c r="X154" i="30"/>
  <c r="X155" i="30"/>
  <c r="X156" i="30"/>
  <c r="X157" i="30"/>
  <c r="X158" i="30"/>
  <c r="X159" i="30"/>
  <c r="X160" i="30"/>
  <c r="X161" i="30"/>
  <c r="X162" i="30"/>
  <c r="X163" i="30"/>
  <c r="X164" i="30"/>
  <c r="X165" i="30"/>
  <c r="X166" i="30"/>
  <c r="X167" i="30"/>
  <c r="X168" i="30"/>
  <c r="X169" i="30"/>
  <c r="X170" i="30"/>
  <c r="X171" i="30"/>
  <c r="X172" i="30"/>
  <c r="X173" i="30"/>
  <c r="X174" i="30"/>
  <c r="X175" i="30"/>
  <c r="X176" i="30"/>
  <c r="X177" i="30"/>
  <c r="X178" i="30"/>
  <c r="X179" i="30"/>
  <c r="X180" i="30"/>
  <c r="X181" i="30"/>
  <c r="X182" i="30"/>
  <c r="X183" i="30"/>
  <c r="X184" i="30"/>
  <c r="X185" i="30"/>
  <c r="X186" i="30"/>
  <c r="X187" i="30"/>
  <c r="X188" i="30"/>
  <c r="X189" i="30"/>
  <c r="X190" i="30"/>
  <c r="X191" i="30"/>
  <c r="X192" i="30"/>
  <c r="X193" i="30"/>
  <c r="X194" i="30"/>
  <c r="X195" i="30"/>
  <c r="X196" i="30"/>
  <c r="X197" i="30"/>
  <c r="X198" i="30"/>
  <c r="X199" i="30"/>
  <c r="X200" i="30"/>
  <c r="X201" i="30"/>
  <c r="X202" i="30"/>
  <c r="X203" i="30"/>
  <c r="X204" i="30"/>
  <c r="X205" i="30"/>
  <c r="X206" i="30"/>
  <c r="X207" i="30"/>
  <c r="X208" i="30"/>
  <c r="X209" i="30"/>
  <c r="X210" i="30"/>
  <c r="X211" i="30"/>
  <c r="X212" i="30"/>
  <c r="X213" i="30"/>
  <c r="X214" i="30"/>
  <c r="X215" i="30"/>
  <c r="X216" i="30"/>
  <c r="X217" i="30"/>
  <c r="X218" i="30"/>
  <c r="X219" i="30"/>
  <c r="X220" i="30"/>
  <c r="X221" i="30"/>
  <c r="X222" i="30"/>
  <c r="X223" i="30"/>
  <c r="X224" i="30"/>
  <c r="X225" i="30"/>
  <c r="X226" i="30"/>
  <c r="X227" i="30"/>
  <c r="X228" i="30"/>
  <c r="X229" i="30"/>
  <c r="X230" i="30"/>
  <c r="X231" i="30"/>
  <c r="X232" i="30"/>
  <c r="X233" i="30"/>
  <c r="X234" i="30"/>
  <c r="X235" i="30"/>
  <c r="X236" i="30"/>
  <c r="X237" i="30"/>
  <c r="X238" i="30"/>
  <c r="X239" i="30"/>
  <c r="X240" i="30"/>
  <c r="X241" i="30"/>
  <c r="X242" i="30"/>
  <c r="X243" i="30"/>
  <c r="X244" i="30"/>
  <c r="X245" i="30"/>
  <c r="X246" i="30"/>
  <c r="X247" i="30"/>
  <c r="X248" i="30"/>
  <c r="X249" i="30"/>
  <c r="X250" i="30"/>
  <c r="X251" i="30"/>
  <c r="X253" i="30"/>
  <c r="X254" i="30"/>
  <c r="X255" i="30"/>
  <c r="X256" i="30"/>
  <c r="X257" i="30"/>
  <c r="P257" i="30" s="1"/>
  <c r="O257" i="30" l="1"/>
  <c r="S257" i="30"/>
  <c r="P241" i="30"/>
  <c r="P239" i="30"/>
  <c r="P237" i="30"/>
  <c r="P235" i="30"/>
  <c r="P233" i="30"/>
  <c r="P231" i="30"/>
  <c r="P229" i="30"/>
  <c r="P227" i="30"/>
  <c r="P221" i="30"/>
  <c r="P219" i="30"/>
  <c r="P217" i="30"/>
  <c r="P207" i="30"/>
  <c r="P205" i="30"/>
  <c r="P203" i="30"/>
  <c r="P201" i="30"/>
  <c r="P199" i="30"/>
  <c r="P197" i="30"/>
  <c r="P195" i="30"/>
  <c r="P193" i="30"/>
  <c r="P191" i="30"/>
  <c r="P189" i="30"/>
  <c r="P187" i="30"/>
  <c r="P173" i="30"/>
  <c r="P171" i="30"/>
  <c r="P169" i="30"/>
  <c r="P167" i="30"/>
  <c r="P144" i="30"/>
  <c r="P142" i="30"/>
  <c r="P140" i="30"/>
  <c r="P138" i="30"/>
  <c r="P136" i="30"/>
  <c r="P134" i="30"/>
  <c r="P132" i="30"/>
  <c r="P130" i="30"/>
  <c r="P128" i="30"/>
  <c r="P126" i="30"/>
  <c r="P124" i="30"/>
  <c r="P122" i="30"/>
  <c r="P120" i="30"/>
  <c r="P118" i="30"/>
  <c r="P116" i="30"/>
  <c r="P114" i="30"/>
  <c r="P110" i="30"/>
  <c r="P108" i="30"/>
  <c r="P106" i="30"/>
  <c r="P104" i="30"/>
  <c r="P102" i="30"/>
  <c r="P100" i="30"/>
  <c r="P98" i="30"/>
  <c r="P86" i="30"/>
  <c r="P84" i="30"/>
  <c r="P82" i="30"/>
  <c r="P80" i="30"/>
  <c r="P78" i="30"/>
  <c r="P76" i="30"/>
  <c r="P74" i="30"/>
  <c r="P72" i="30"/>
  <c r="P70" i="30"/>
  <c r="P68" i="30"/>
  <c r="P66" i="30"/>
  <c r="P64" i="30"/>
  <c r="P62" i="30"/>
  <c r="P60" i="30"/>
  <c r="P58" i="30"/>
  <c r="P56" i="30"/>
  <c r="P54" i="30"/>
  <c r="P51" i="30"/>
  <c r="P49" i="30"/>
  <c r="P47" i="30"/>
  <c r="P45" i="30"/>
  <c r="P33" i="30"/>
  <c r="P29" i="30"/>
  <c r="P23" i="30"/>
  <c r="P16" i="30"/>
  <c r="P14" i="30"/>
  <c r="P12" i="30"/>
  <c r="P256" i="30"/>
  <c r="P254" i="30"/>
  <c r="P251" i="30"/>
  <c r="P249" i="30"/>
  <c r="P247" i="30"/>
  <c r="P245" i="30"/>
  <c r="P255" i="30"/>
  <c r="P253" i="30"/>
  <c r="P250" i="30"/>
  <c r="P248" i="30"/>
  <c r="P246" i="30"/>
  <c r="P244" i="30"/>
  <c r="P240" i="30"/>
  <c r="P238" i="30"/>
  <c r="P236" i="30"/>
  <c r="P234" i="30"/>
  <c r="P232" i="30"/>
  <c r="P230" i="30"/>
  <c r="P228" i="30"/>
  <c r="P226" i="30"/>
  <c r="P222" i="30"/>
  <c r="P220" i="30"/>
  <c r="P218" i="30"/>
  <c r="P208" i="30"/>
  <c r="P206" i="30"/>
  <c r="P204" i="30"/>
  <c r="P202" i="30"/>
  <c r="P200" i="30"/>
  <c r="P198" i="30"/>
  <c r="P196" i="30"/>
  <c r="P194" i="30"/>
  <c r="P192" i="30"/>
  <c r="P190" i="30"/>
  <c r="P188" i="30"/>
  <c r="P178" i="30"/>
  <c r="P176" i="30"/>
  <c r="P174" i="30"/>
  <c r="P172" i="30"/>
  <c r="P170" i="30"/>
  <c r="P168" i="30"/>
  <c r="P166" i="30"/>
  <c r="P143" i="30"/>
  <c r="P141" i="30"/>
  <c r="P139" i="30"/>
  <c r="P137" i="30"/>
  <c r="P135" i="30"/>
  <c r="P133" i="30"/>
  <c r="P131" i="30"/>
  <c r="P129" i="30"/>
  <c r="P127" i="30"/>
  <c r="P125" i="30"/>
  <c r="P123" i="30"/>
  <c r="P121" i="30"/>
  <c r="P119" i="30"/>
  <c r="P117" i="30"/>
  <c r="P115" i="30"/>
  <c r="P113" i="30"/>
  <c r="P111" i="30"/>
  <c r="P109" i="30"/>
  <c r="P107" i="30"/>
  <c r="P105" i="30"/>
  <c r="P103" i="30"/>
  <c r="P101" i="30"/>
  <c r="P99" i="30"/>
  <c r="P97" i="30"/>
  <c r="P85" i="30"/>
  <c r="P83" i="30"/>
  <c r="P81" i="30"/>
  <c r="P79" i="30"/>
  <c r="P77" i="30"/>
  <c r="P75" i="30"/>
  <c r="P73" i="30"/>
  <c r="P71" i="30"/>
  <c r="P69" i="30"/>
  <c r="P67" i="30"/>
  <c r="P65" i="30"/>
  <c r="P63" i="30"/>
  <c r="P61" i="30"/>
  <c r="P59" i="30"/>
  <c r="P57" i="30"/>
  <c r="P55" i="30"/>
  <c r="P53" i="30"/>
  <c r="P50" i="30"/>
  <c r="P48" i="30"/>
  <c r="P46" i="30"/>
  <c r="P30" i="30"/>
  <c r="P28" i="30"/>
  <c r="P26" i="30"/>
  <c r="P22" i="30"/>
  <c r="P15" i="30"/>
  <c r="P13" i="30"/>
  <c r="P11" i="30"/>
  <c r="X258" i="30"/>
  <c r="P258" i="30" s="1"/>
  <c r="X52" i="30"/>
  <c r="O59" i="30" l="1"/>
  <c r="S59" i="30"/>
  <c r="O63" i="30"/>
  <c r="S63" i="30"/>
  <c r="O73" i="30"/>
  <c r="S73" i="30"/>
  <c r="O75" i="30"/>
  <c r="S75" i="30"/>
  <c r="O119" i="30"/>
  <c r="S119" i="30"/>
  <c r="O127" i="30"/>
  <c r="S127" i="30"/>
  <c r="O172" i="30"/>
  <c r="S172" i="30"/>
  <c r="O174" i="30"/>
  <c r="S174" i="30"/>
  <c r="O188" i="30"/>
  <c r="S188" i="30"/>
  <c r="O190" i="30"/>
  <c r="S190" i="30"/>
  <c r="O222" i="30"/>
  <c r="S222" i="30"/>
  <c r="O226" i="30"/>
  <c r="S226" i="30"/>
  <c r="O45" i="30"/>
  <c r="S45" i="30"/>
  <c r="O49" i="30"/>
  <c r="S49" i="30"/>
  <c r="O60" i="30"/>
  <c r="S60" i="30"/>
  <c r="O62" i="30"/>
  <c r="S62" i="30"/>
  <c r="O189" i="30"/>
  <c r="S189" i="30"/>
  <c r="O195" i="30"/>
  <c r="S195" i="30"/>
  <c r="O258" i="30"/>
  <c r="S258" i="30"/>
  <c r="O11" i="30"/>
  <c r="S11" i="30"/>
  <c r="O13" i="30"/>
  <c r="S13" i="30"/>
  <c r="O15" i="30"/>
  <c r="S15" i="30"/>
  <c r="O22" i="30"/>
  <c r="S22" i="30"/>
  <c r="O26" i="30"/>
  <c r="S26" i="30"/>
  <c r="O28" i="30"/>
  <c r="S28" i="30"/>
  <c r="O30" i="30"/>
  <c r="S30" i="30"/>
  <c r="O46" i="30"/>
  <c r="S46" i="30"/>
  <c r="O48" i="30"/>
  <c r="S48" i="30"/>
  <c r="O50" i="30"/>
  <c r="S50" i="30"/>
  <c r="O53" i="30"/>
  <c r="S53" i="30"/>
  <c r="O55" i="30"/>
  <c r="S55" i="30"/>
  <c r="O57" i="30"/>
  <c r="S57" i="30"/>
  <c r="O61" i="30"/>
  <c r="S61" i="30"/>
  <c r="O65" i="30"/>
  <c r="S65" i="30"/>
  <c r="O67" i="30"/>
  <c r="S67" i="30"/>
  <c r="O69" i="30"/>
  <c r="S69" i="30"/>
  <c r="O71" i="30"/>
  <c r="S71" i="30"/>
  <c r="O77" i="30"/>
  <c r="S77" i="30"/>
  <c r="O79" i="30"/>
  <c r="S79" i="30"/>
  <c r="O81" i="30"/>
  <c r="S81" i="30"/>
  <c r="O83" i="30"/>
  <c r="S83" i="30"/>
  <c r="O85" i="30"/>
  <c r="S85" i="30"/>
  <c r="O97" i="30"/>
  <c r="S97" i="30"/>
  <c r="O99" i="30"/>
  <c r="S99" i="30"/>
  <c r="O101" i="30"/>
  <c r="S101" i="30"/>
  <c r="O103" i="30"/>
  <c r="S103" i="30"/>
  <c r="O105" i="30"/>
  <c r="S105" i="30"/>
  <c r="O107" i="30"/>
  <c r="S107" i="30"/>
  <c r="O109" i="30"/>
  <c r="S109" i="30"/>
  <c r="O111" i="30"/>
  <c r="S111" i="30"/>
  <c r="O113" i="30"/>
  <c r="S113" i="30"/>
  <c r="O115" i="30"/>
  <c r="S115" i="30"/>
  <c r="O117" i="30"/>
  <c r="S117" i="30"/>
  <c r="O121" i="30"/>
  <c r="S121" i="30"/>
  <c r="O123" i="30"/>
  <c r="S123" i="30"/>
  <c r="O125" i="30"/>
  <c r="S125" i="30"/>
  <c r="O129" i="30"/>
  <c r="S129" i="30"/>
  <c r="O131" i="30"/>
  <c r="S131" i="30"/>
  <c r="O133" i="30"/>
  <c r="S133" i="30"/>
  <c r="O135" i="30"/>
  <c r="S135" i="30"/>
  <c r="O137" i="30"/>
  <c r="S137" i="30"/>
  <c r="O139" i="30"/>
  <c r="S139" i="30"/>
  <c r="O141" i="30"/>
  <c r="S141" i="30"/>
  <c r="O143" i="30"/>
  <c r="S143" i="30"/>
  <c r="O166" i="30"/>
  <c r="S166" i="30"/>
  <c r="O168" i="30"/>
  <c r="S168" i="30"/>
  <c r="O170" i="30"/>
  <c r="S170" i="30"/>
  <c r="O176" i="30"/>
  <c r="S176" i="30"/>
  <c r="O178" i="30"/>
  <c r="S178" i="30"/>
  <c r="O192" i="30"/>
  <c r="S192" i="30"/>
  <c r="O194" i="30"/>
  <c r="S194" i="30"/>
  <c r="O196" i="30"/>
  <c r="S196" i="30"/>
  <c r="O198" i="30"/>
  <c r="S198" i="30"/>
  <c r="O200" i="30"/>
  <c r="S200" i="30"/>
  <c r="O202" i="30"/>
  <c r="S202" i="30"/>
  <c r="O204" i="30"/>
  <c r="S204" i="30"/>
  <c r="O206" i="30"/>
  <c r="S206" i="30"/>
  <c r="O208" i="30"/>
  <c r="S208" i="30"/>
  <c r="O218" i="30"/>
  <c r="S218" i="30"/>
  <c r="O220" i="30"/>
  <c r="S220" i="30"/>
  <c r="O228" i="30"/>
  <c r="S228" i="30"/>
  <c r="O230" i="30"/>
  <c r="S230" i="30"/>
  <c r="O232" i="30"/>
  <c r="S232" i="30"/>
  <c r="O234" i="30"/>
  <c r="S234" i="30"/>
  <c r="O236" i="30"/>
  <c r="S236" i="30"/>
  <c r="O238" i="30"/>
  <c r="S238" i="30"/>
  <c r="O240" i="30"/>
  <c r="S240" i="30"/>
  <c r="O244" i="30"/>
  <c r="S244" i="30"/>
  <c r="O246" i="30"/>
  <c r="S246" i="30"/>
  <c r="O248" i="30"/>
  <c r="S248" i="30"/>
  <c r="O250" i="30"/>
  <c r="S250" i="30"/>
  <c r="O253" i="30"/>
  <c r="S253" i="30"/>
  <c r="O255" i="30"/>
  <c r="S255" i="30"/>
  <c r="O245" i="30"/>
  <c r="S245" i="30"/>
  <c r="O247" i="30"/>
  <c r="S247" i="30"/>
  <c r="O249" i="30"/>
  <c r="S249" i="30"/>
  <c r="O251" i="30"/>
  <c r="S251" i="30"/>
  <c r="O254" i="30"/>
  <c r="S254" i="30"/>
  <c r="O256" i="30"/>
  <c r="S256" i="30"/>
  <c r="O12" i="30"/>
  <c r="S12" i="30"/>
  <c r="O14" i="30"/>
  <c r="S14" i="30"/>
  <c r="O16" i="30"/>
  <c r="S16" i="30"/>
  <c r="O23" i="30"/>
  <c r="S23" i="30"/>
  <c r="O29" i="30"/>
  <c r="S29" i="30"/>
  <c r="O33" i="30"/>
  <c r="S33" i="30"/>
  <c r="O47" i="30"/>
  <c r="S47" i="30"/>
  <c r="O51" i="30"/>
  <c r="S51" i="30"/>
  <c r="O54" i="30"/>
  <c r="S54" i="30"/>
  <c r="O56" i="30"/>
  <c r="S56" i="30"/>
  <c r="O58" i="30"/>
  <c r="S58" i="30"/>
  <c r="O64" i="30"/>
  <c r="S64" i="30"/>
  <c r="O66" i="30"/>
  <c r="S66" i="30"/>
  <c r="O68" i="30"/>
  <c r="S68" i="30"/>
  <c r="O70" i="30"/>
  <c r="S70" i="30"/>
  <c r="O72" i="30"/>
  <c r="S72" i="30"/>
  <c r="O74" i="30"/>
  <c r="S74" i="30"/>
  <c r="O76" i="30"/>
  <c r="S76" i="30"/>
  <c r="O78" i="30"/>
  <c r="S78" i="30"/>
  <c r="O80" i="30"/>
  <c r="S80" i="30"/>
  <c r="O82" i="30"/>
  <c r="S82" i="30"/>
  <c r="O84" i="30"/>
  <c r="S84" i="30"/>
  <c r="O86" i="30"/>
  <c r="S86" i="30"/>
  <c r="O98" i="30"/>
  <c r="S98" i="30"/>
  <c r="O100" i="30"/>
  <c r="S100" i="30"/>
  <c r="O102" i="30"/>
  <c r="S102" i="30"/>
  <c r="O104" i="30"/>
  <c r="S104" i="30"/>
  <c r="O106" i="30"/>
  <c r="S106" i="30"/>
  <c r="O108" i="30"/>
  <c r="S108" i="30"/>
  <c r="O110" i="30"/>
  <c r="S110" i="30"/>
  <c r="O114" i="30"/>
  <c r="S114" i="30"/>
  <c r="O116" i="30"/>
  <c r="S116" i="30"/>
  <c r="O118" i="30"/>
  <c r="S118" i="30"/>
  <c r="O120" i="30"/>
  <c r="S120" i="30"/>
  <c r="O122" i="30"/>
  <c r="S122" i="30"/>
  <c r="O124" i="30"/>
  <c r="S124" i="30"/>
  <c r="O126" i="30"/>
  <c r="S126" i="30"/>
  <c r="O128" i="30"/>
  <c r="S128" i="30"/>
  <c r="O130" i="30"/>
  <c r="S130" i="30"/>
  <c r="O132" i="30"/>
  <c r="S132" i="30"/>
  <c r="O134" i="30"/>
  <c r="S134" i="30"/>
  <c r="O136" i="30"/>
  <c r="S136" i="30"/>
  <c r="O138" i="30"/>
  <c r="S138" i="30"/>
  <c r="O140" i="30"/>
  <c r="S140" i="30"/>
  <c r="O142" i="30"/>
  <c r="S142" i="30"/>
  <c r="O144" i="30"/>
  <c r="S144" i="30"/>
  <c r="O167" i="30"/>
  <c r="S167" i="30"/>
  <c r="O169" i="30"/>
  <c r="S169" i="30"/>
  <c r="O171" i="30"/>
  <c r="S171" i="30"/>
  <c r="O173" i="30"/>
  <c r="S173" i="30"/>
  <c r="O187" i="30"/>
  <c r="S187" i="30"/>
  <c r="O191" i="30"/>
  <c r="S191" i="30"/>
  <c r="O193" i="30"/>
  <c r="S193" i="30"/>
  <c r="O197" i="30"/>
  <c r="S197" i="30"/>
  <c r="O199" i="30"/>
  <c r="S199" i="30"/>
  <c r="O201" i="30"/>
  <c r="S201" i="30"/>
  <c r="O203" i="30"/>
  <c r="S203" i="30"/>
  <c r="O205" i="30"/>
  <c r="S205" i="30"/>
  <c r="O207" i="30"/>
  <c r="S207" i="30"/>
  <c r="O217" i="30"/>
  <c r="S217" i="30"/>
  <c r="O219" i="30"/>
  <c r="S219" i="30"/>
  <c r="O221" i="30"/>
  <c r="S221" i="30"/>
  <c r="O227" i="30"/>
  <c r="S227" i="30"/>
  <c r="O229" i="30"/>
  <c r="S229" i="30"/>
  <c r="O231" i="30"/>
  <c r="S231" i="30"/>
  <c r="O233" i="30"/>
  <c r="S233" i="30"/>
  <c r="O235" i="30"/>
  <c r="S235" i="30"/>
  <c r="O237" i="30"/>
  <c r="S237" i="30"/>
  <c r="O239" i="30"/>
  <c r="S239" i="30"/>
  <c r="O241" i="30"/>
  <c r="S241" i="30"/>
  <c r="P52" i="30"/>
  <c r="O52" i="30" l="1"/>
  <c r="S52" i="30"/>
  <c r="O5" i="47" l="1"/>
  <c r="O6" i="47" l="1"/>
  <c r="O7" i="47" l="1"/>
  <c r="X9" i="30" l="1"/>
  <c r="P9" i="30" l="1"/>
  <c r="O9" i="30" l="1"/>
  <c r="S9" i="30"/>
  <c r="X10" i="30" l="1"/>
  <c r="P10" i="30" l="1"/>
  <c r="O10" i="30" l="1"/>
  <c r="S10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Urata</author>
  </authors>
  <commentList>
    <comment ref="D10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ゼッケン番号が入ります。
記入しないで下さい</t>
        </r>
      </text>
    </comment>
    <comment ref="E10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姓
全角で記入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0" authorId="0" shapeId="0" xr:uid="{00000000-0006-0000-06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名
全角で記入</t>
        </r>
      </text>
    </comment>
    <comment ref="G10" authorId="0" shapeId="0" xr:uid="{00000000-0006-0000-06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ｾｲﾌﾘ
姓のﾌﾘｶﾞﾅを半角で記入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0" authorId="0" shapeId="0" xr:uid="{00000000-0006-0000-06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ﾅﾌﾘ
名前のﾌﾘｶﾞﾅを半角で記入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0" authorId="0" shapeId="0" xr:uid="{00000000-0006-0000-06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性別
性別をリストから選択して下さい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0" authorId="0" shapeId="0" xr:uid="{00000000-0006-0000-06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記入例
　　　　昭和：s45/5/21  または
　　　　　　　　s45.5.21
        平成：h8/4/12   または
　　　　　　　　h.8.4.12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0" authorId="0" shapeId="0" xr:uid="{00000000-0006-0000-06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年齢は自動で計算されます。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0" authorId="0" shapeId="0" xr:uid="{00000000-0006-0000-06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市町村・学校名
市町村・学校名をリストから選択して下さい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0" authorId="0" shapeId="0" xr:uid="{00000000-0006-0000-06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障害区分：
障害区分をリストから選択してください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0" authorId="0" shapeId="0" xr:uid="{00000000-0006-0000-06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出場競技
出場競技をリストから選択してください。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10" authorId="0" shapeId="0" xr:uid="{00000000-0006-0000-06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出場種目
出場種目をリストから選択してください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10" authorId="0" shapeId="0" xr:uid="{00000000-0006-0000-06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障害区分番号
障害区分番号をリストから選択してください
競技種目でﾌﾗｲﾝｸﾞﾃﾞｨｽｸもしくはﾎﾞｳﾘﾝｸﾞを選択した場合はブランクになります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10" authorId="0" shapeId="0" xr:uid="{00000000-0006-0000-06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年齢区分は自動で計算されます。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0" authorId="0" shapeId="0" xr:uid="{00000000-0006-0000-06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　個人競技申込書で補装具の使用・競技補助があったら、選んでください。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T10" authorId="0" shapeId="0" xr:uid="{00000000-0006-0000-06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自動で判定されます。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10" authorId="0" shapeId="0" xr:uid="{00000000-0006-0000-06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出場希望者は　「○」
希望しないは　「×」
不明　：　空白</t>
        </r>
      </text>
    </comment>
  </commentList>
</comments>
</file>

<file path=xl/sharedStrings.xml><?xml version="1.0" encoding="utf-8"?>
<sst xmlns="http://schemas.openxmlformats.org/spreadsheetml/2006/main" count="2290" uniqueCount="488">
  <si>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</si>
  <si>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</si>
  <si>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女子</t>
    <rPh sb="0" eb="2">
      <t>ジョシ</t>
    </rPh>
    <phoneticPr fontId="2"/>
  </si>
  <si>
    <t>ﾎﾞｯﾁｬ立位</t>
    <rPh sb="5" eb="7">
      <t>リツイ</t>
    </rPh>
    <phoneticPr fontId="2"/>
  </si>
  <si>
    <t>ｱｷｭﾗｼｰ７ｍ</t>
  </si>
  <si>
    <t>年齢区分</t>
    <rPh sb="0" eb="2">
      <t>ネンレイ</t>
    </rPh>
    <rPh sb="2" eb="4">
      <t>クブン</t>
    </rPh>
    <phoneticPr fontId="2"/>
  </si>
  <si>
    <t>知的</t>
    <rPh sb="0" eb="2">
      <t>チテキ</t>
    </rPh>
    <phoneticPr fontId="2"/>
  </si>
  <si>
    <t>視覚</t>
    <rPh sb="0" eb="2">
      <t>シカク</t>
    </rPh>
    <phoneticPr fontId="2"/>
  </si>
  <si>
    <t>男子</t>
    <rPh sb="0" eb="2">
      <t>ダンシ</t>
    </rPh>
    <phoneticPr fontId="2"/>
  </si>
  <si>
    <t>選手数</t>
    <rPh sb="0" eb="2">
      <t>センシュ</t>
    </rPh>
    <rPh sb="2" eb="3">
      <t>スウ</t>
    </rPh>
    <phoneticPr fontId="2"/>
  </si>
  <si>
    <t>計</t>
    <rPh sb="0" eb="1">
      <t>ケイ</t>
    </rPh>
    <phoneticPr fontId="2"/>
  </si>
  <si>
    <t>Ａ　　　　Ｂ－１　　　　Ｂ－２</t>
  </si>
  <si>
    <t>一般卓球</t>
    <rPh sb="0" eb="2">
      <t>イッパン</t>
    </rPh>
    <rPh sb="2" eb="4">
      <t>タッキュウ</t>
    </rPh>
    <phoneticPr fontId="2"/>
  </si>
  <si>
    <t>≪記入上の注意≫</t>
    <rPh sb="1" eb="3">
      <t>キニュウ</t>
    </rPh>
    <rPh sb="3" eb="4">
      <t>ジョウ</t>
    </rPh>
    <rPh sb="5" eb="7">
      <t>チュウイ</t>
    </rPh>
    <phoneticPr fontId="2"/>
  </si>
  <si>
    <t>電話</t>
    <rPh sb="0" eb="2">
      <t>デンワ</t>
    </rPh>
    <phoneticPr fontId="2"/>
  </si>
  <si>
    <t>自己申告記録</t>
    <rPh sb="0" eb="2">
      <t>ジコ</t>
    </rPh>
    <rPh sb="2" eb="4">
      <t>シンコク</t>
    </rPh>
    <rPh sb="4" eb="6">
      <t>キロク</t>
    </rPh>
    <phoneticPr fontId="2"/>
  </si>
  <si>
    <t>ｼﾞｬﾍﾞﾘｯｸｽﾛｰ</t>
  </si>
  <si>
    <t>砲丸投2.721kg</t>
    <rPh sb="0" eb="3">
      <t>ホウガンナ</t>
    </rPh>
    <phoneticPr fontId="2"/>
  </si>
  <si>
    <t>５０ｍﾊﾞﾀﾌﾗｲ</t>
  </si>
  <si>
    <t>ﾋﾞｰﾝﾊﾞｯｸﾞ投</t>
    <rPh sb="9" eb="10">
      <t>ナ</t>
    </rPh>
    <phoneticPr fontId="2"/>
  </si>
  <si>
    <t>少年</t>
    <rPh sb="0" eb="2">
      <t>ショウネン</t>
    </rPh>
    <phoneticPr fontId="2"/>
  </si>
  <si>
    <t>都道府県　　　　　第　　　　　　　　　　　号　　　　第　　　　　　　種　　　　　　　級　</t>
    <rPh sb="0" eb="4">
      <t>トドウフケン</t>
    </rPh>
    <rPh sb="9" eb="10">
      <t>ダイ</t>
    </rPh>
    <rPh sb="21" eb="22">
      <t>ゴウ</t>
    </rPh>
    <rPh sb="26" eb="27">
      <t>ダイ</t>
    </rPh>
    <rPh sb="34" eb="35">
      <t>シュ</t>
    </rPh>
    <rPh sb="42" eb="43">
      <t>キュウ</t>
    </rPh>
    <phoneticPr fontId="2"/>
  </si>
  <si>
    <t>聴覚</t>
    <rPh sb="0" eb="2">
      <t>チョウカク</t>
    </rPh>
    <phoneticPr fontId="2"/>
  </si>
  <si>
    <t>記入責任者</t>
    <rPh sb="0" eb="2">
      <t>キニュウ</t>
    </rPh>
    <rPh sb="2" eb="5">
      <t>セキニンシャ</t>
    </rPh>
    <phoneticPr fontId="2"/>
  </si>
  <si>
    <t>１５００ｍ</t>
  </si>
  <si>
    <t>木城町</t>
    <rPh sb="0" eb="3">
      <t>キジョウチョウ</t>
    </rPh>
    <phoneticPr fontId="2"/>
  </si>
  <si>
    <t>ｿﾌﾄﾎﾞｰﾙ投</t>
    <rPh sb="7" eb="8">
      <t>ナ</t>
    </rPh>
    <phoneticPr fontId="2"/>
  </si>
  <si>
    <t>氏　　　　　　名</t>
    <rPh sb="0" eb="1">
      <t>シ</t>
    </rPh>
    <rPh sb="7" eb="8">
      <t>メイ</t>
    </rPh>
    <phoneticPr fontId="2"/>
  </si>
  <si>
    <t>日章学園</t>
    <rPh sb="0" eb="2">
      <t>ニッショウ</t>
    </rPh>
    <rPh sb="2" eb="4">
      <t>ガクエン</t>
    </rPh>
    <phoneticPr fontId="2"/>
  </si>
  <si>
    <t>壮年</t>
    <rPh sb="0" eb="2">
      <t>ソウネン</t>
    </rPh>
    <phoneticPr fontId="2"/>
  </si>
  <si>
    <t>青年</t>
    <rPh sb="0" eb="2">
      <t>セイネン</t>
    </rPh>
    <phoneticPr fontId="2"/>
  </si>
  <si>
    <t>延岡しろやま高千穂校</t>
    <rPh sb="0" eb="2">
      <t>ノベオカ</t>
    </rPh>
    <rPh sb="6" eb="9">
      <t>タカチホ</t>
    </rPh>
    <rPh sb="9" eb="10">
      <t>コウ</t>
    </rPh>
    <phoneticPr fontId="2"/>
  </si>
  <si>
    <t>スラローム</t>
  </si>
  <si>
    <t>区分番号</t>
    <rPh sb="0" eb="2">
      <t>クブン</t>
    </rPh>
    <rPh sb="2" eb="4">
      <t>バンゴウ</t>
    </rPh>
    <phoneticPr fontId="2"/>
  </si>
  <si>
    <t>ﾃﾞｨｽﾀﾝｽ座位</t>
    <rPh sb="7" eb="9">
      <t>ザイ</t>
    </rPh>
    <phoneticPr fontId="2"/>
  </si>
  <si>
    <t>明星視覚</t>
    <rPh sb="0" eb="2">
      <t>ミョウジョウ</t>
    </rPh>
    <rPh sb="2" eb="4">
      <t>シカク</t>
    </rPh>
    <phoneticPr fontId="2"/>
  </si>
  <si>
    <t>肢体</t>
    <rPh sb="0" eb="2">
      <t>シタイ</t>
    </rPh>
    <phoneticPr fontId="2"/>
  </si>
  <si>
    <t>内部</t>
    <rPh sb="0" eb="2">
      <t>ナイブ</t>
    </rPh>
    <phoneticPr fontId="2"/>
  </si>
  <si>
    <t>日之影町</t>
    <rPh sb="0" eb="4">
      <t>ヒノカゲチョウ</t>
    </rPh>
    <phoneticPr fontId="2"/>
  </si>
  <si>
    <t>延岡しろやま</t>
    <rPh sb="0" eb="2">
      <t>ノベオカ</t>
    </rPh>
    <phoneticPr fontId="2"/>
  </si>
  <si>
    <t>川南町</t>
    <rPh sb="0" eb="3">
      <t>カワミナミチョウ</t>
    </rPh>
    <phoneticPr fontId="2"/>
  </si>
  <si>
    <t>名</t>
    <rPh sb="0" eb="1">
      <t>メイ</t>
    </rPh>
    <phoneticPr fontId="2"/>
  </si>
  <si>
    <t>日向市</t>
    <rPh sb="0" eb="3">
      <t>ヒュウガシ</t>
    </rPh>
    <phoneticPr fontId="2"/>
  </si>
  <si>
    <t>えびの市</t>
    <rPh sb="3" eb="4">
      <t>シ</t>
    </rPh>
    <phoneticPr fontId="2"/>
  </si>
  <si>
    <t>ﾘｶｰﾌﾞ50m･30m</t>
  </si>
  <si>
    <t>姓</t>
    <rPh sb="0" eb="1">
      <t>セイ</t>
    </rPh>
    <phoneticPr fontId="2"/>
  </si>
  <si>
    <t>西都市</t>
    <rPh sb="0" eb="3">
      <t>サイトシ</t>
    </rPh>
    <phoneticPr fontId="2"/>
  </si>
  <si>
    <t>障害
区分</t>
    <rPh sb="0" eb="2">
      <t>ショウガイ</t>
    </rPh>
    <rPh sb="3" eb="5">
      <t>クブン</t>
    </rPh>
    <phoneticPr fontId="2"/>
  </si>
  <si>
    <t>出場競技</t>
    <rPh sb="0" eb="2">
      <t>シュツジョウ</t>
    </rPh>
    <rPh sb="2" eb="4">
      <t>キョウギ</t>
    </rPh>
    <phoneticPr fontId="2"/>
  </si>
  <si>
    <t>種目</t>
    <rPh sb="0" eb="2">
      <t>シュモク</t>
    </rPh>
    <phoneticPr fontId="2"/>
  </si>
  <si>
    <t>８００ｍ</t>
  </si>
  <si>
    <t>種目　</t>
    <rPh sb="0" eb="2">
      <t>シュモク</t>
    </rPh>
    <phoneticPr fontId="2"/>
  </si>
  <si>
    <t>陸上</t>
    <rPh sb="0" eb="2">
      <t>リクジョウ</t>
    </rPh>
    <phoneticPr fontId="2"/>
  </si>
  <si>
    <t>水泳</t>
    <rPh sb="0" eb="2">
      <t>スイエイ</t>
    </rPh>
    <phoneticPr fontId="2"/>
  </si>
  <si>
    <t>日南市</t>
    <rPh sb="0" eb="2">
      <t>ニチナン</t>
    </rPh>
    <rPh sb="2" eb="3">
      <t>シ</t>
    </rPh>
    <phoneticPr fontId="2"/>
  </si>
  <si>
    <r>
      <t>　３　</t>
    </r>
    <r>
      <rPr>
        <u/>
        <sz val="10"/>
        <rFont val="ＭＳ Ｐゴシック"/>
        <family val="3"/>
        <charset val="128"/>
      </rPr>
      <t>障害名は、身体障害者手帳に記載されている障害名を記入すること。</t>
    </r>
    <rPh sb="3" eb="5">
      <t>しょうがい</t>
    </rPh>
    <rPh sb="5" eb="6">
      <t>めい</t>
    </rPh>
    <rPh sb="8" eb="10">
      <t>しんたい</t>
    </rPh>
    <rPh sb="10" eb="12">
      <t>しょうがい</t>
    </rPh>
    <rPh sb="12" eb="13">
      <t>しゃ</t>
    </rPh>
    <rPh sb="13" eb="15">
      <t>てちょう</t>
    </rPh>
    <rPh sb="16" eb="18">
      <t>きさい</t>
    </rPh>
    <rPh sb="23" eb="25">
      <t>しょうがい</t>
    </rPh>
    <rPh sb="25" eb="26">
      <t>めい</t>
    </rPh>
    <rPh sb="27" eb="29">
      <t>きにゅう</t>
    </rPh>
    <phoneticPr fontId="2" type="Hiragana" alignment="distributed"/>
  </si>
  <si>
    <t>その他</t>
    <rPh sb="2" eb="3">
      <t>タ</t>
    </rPh>
    <phoneticPr fontId="2"/>
  </si>
  <si>
    <t>２００ｍ</t>
  </si>
  <si>
    <t>走高跳</t>
    <rPh sb="0" eb="1">
      <t>ハシ</t>
    </rPh>
    <rPh sb="1" eb="3">
      <t>タカト</t>
    </rPh>
    <phoneticPr fontId="2"/>
  </si>
  <si>
    <t>卓球</t>
    <rPh sb="0" eb="2">
      <t>タッキュウ</t>
    </rPh>
    <phoneticPr fontId="2"/>
  </si>
  <si>
    <t>ｱｷｭﾗｼｰ５ｍ</t>
  </si>
  <si>
    <t>立幅跳</t>
    <rPh sb="0" eb="3">
      <t>タチ</t>
    </rPh>
    <phoneticPr fontId="2"/>
  </si>
  <si>
    <t>走幅跳</t>
    <rPh sb="0" eb="1">
      <t>ハシ</t>
    </rPh>
    <rPh sb="1" eb="3">
      <t>ハバト</t>
    </rPh>
    <phoneticPr fontId="2"/>
  </si>
  <si>
    <t>ﾃﾞｨｽﾀﾝｽ立位</t>
    <rPh sb="7" eb="9">
      <t>リツイ</t>
    </rPh>
    <phoneticPr fontId="2"/>
  </si>
  <si>
    <t>音響走５０ｍ</t>
    <rPh sb="0" eb="2">
      <t>オンキョウ</t>
    </rPh>
    <rPh sb="2" eb="3">
      <t>ソウ</t>
    </rPh>
    <phoneticPr fontId="2"/>
  </si>
  <si>
    <t>門川町</t>
    <rPh sb="0" eb="2">
      <t>カドカワ</t>
    </rPh>
    <rPh sb="2" eb="3">
      <t>チョウ</t>
    </rPh>
    <phoneticPr fontId="2"/>
  </si>
  <si>
    <t>椎葉村</t>
    <rPh sb="0" eb="2">
      <t>シイバ</t>
    </rPh>
    <rPh sb="2" eb="3">
      <t>ソン</t>
    </rPh>
    <phoneticPr fontId="2"/>
  </si>
  <si>
    <t>砲丸投4.0kg</t>
    <rPh sb="0" eb="3">
      <t>ホウガンナ</t>
    </rPh>
    <phoneticPr fontId="2"/>
  </si>
  <si>
    <t>年齢</t>
    <rPh sb="0" eb="2">
      <t>ネンレイ</t>
    </rPh>
    <phoneticPr fontId="2"/>
  </si>
  <si>
    <t>都農町</t>
    <rPh sb="0" eb="3">
      <t>ツノチョウ</t>
    </rPh>
    <phoneticPr fontId="2"/>
  </si>
  <si>
    <t>高鍋町</t>
    <rPh sb="0" eb="3">
      <t>タカナベチョウ</t>
    </rPh>
    <phoneticPr fontId="2"/>
  </si>
  <si>
    <t>新富町</t>
    <rPh sb="0" eb="3">
      <t>シントミチョウ</t>
    </rPh>
    <phoneticPr fontId="2"/>
  </si>
  <si>
    <t>２５ｍ平泳ぎ</t>
  </si>
  <si>
    <t>STT</t>
  </si>
  <si>
    <t>障害区分</t>
    <rPh sb="0" eb="2">
      <t>ショウガイ</t>
    </rPh>
    <rPh sb="2" eb="4">
      <t>クブン</t>
    </rPh>
    <phoneticPr fontId="2"/>
  </si>
  <si>
    <t>市町村・学校名</t>
    <rPh sb="0" eb="1">
      <t>シ</t>
    </rPh>
    <rPh sb="1" eb="2">
      <t>チョウ</t>
    </rPh>
    <rPh sb="2" eb="3">
      <t>ソン</t>
    </rPh>
    <rPh sb="4" eb="6">
      <t>ガッコウ</t>
    </rPh>
    <rPh sb="6" eb="7">
      <t>メイ</t>
    </rPh>
    <phoneticPr fontId="2"/>
  </si>
  <si>
    <t>都城市</t>
    <rPh sb="0" eb="3">
      <t>ミヤコノジョウシ</t>
    </rPh>
    <phoneticPr fontId="2"/>
  </si>
  <si>
    <t>延岡市</t>
    <rPh sb="0" eb="2">
      <t>ノベオカ</t>
    </rPh>
    <rPh sb="2" eb="3">
      <t>シ</t>
    </rPh>
    <phoneticPr fontId="2"/>
  </si>
  <si>
    <t>小林市</t>
    <rPh sb="0" eb="2">
      <t>コバヤシ</t>
    </rPh>
    <rPh sb="2" eb="3">
      <t>シ</t>
    </rPh>
    <phoneticPr fontId="2"/>
  </si>
  <si>
    <t>串間市</t>
    <rPh sb="0" eb="3">
      <t>クシマシ</t>
    </rPh>
    <phoneticPr fontId="2"/>
  </si>
  <si>
    <t>男　・　女</t>
    <rPh sb="0" eb="1">
      <t>オトコ</t>
    </rPh>
    <rPh sb="4" eb="5">
      <t>オンナ</t>
    </rPh>
    <phoneticPr fontId="2"/>
  </si>
  <si>
    <t>国富町</t>
    <rPh sb="0" eb="3">
      <t>クニトミチョウ</t>
    </rPh>
    <phoneticPr fontId="2"/>
  </si>
  <si>
    <t>綾町</t>
    <rPh sb="0" eb="1">
      <t>アヤ</t>
    </rPh>
    <rPh sb="1" eb="2">
      <t>チョウ</t>
    </rPh>
    <phoneticPr fontId="2"/>
  </si>
  <si>
    <t>市町村名
または
学 校 名</t>
    <rPh sb="0" eb="3">
      <t>シチョウソン</t>
    </rPh>
    <rPh sb="3" eb="4">
      <t>メイ</t>
    </rPh>
    <rPh sb="9" eb="10">
      <t>ガク</t>
    </rPh>
    <rPh sb="11" eb="12">
      <t>コウ</t>
    </rPh>
    <rPh sb="13" eb="14">
      <t>メイ</t>
    </rPh>
    <phoneticPr fontId="2"/>
  </si>
  <si>
    <t>三股町</t>
    <rPh sb="0" eb="3">
      <t>ミマタチョウ</t>
    </rPh>
    <phoneticPr fontId="2"/>
  </si>
  <si>
    <t>高原町</t>
    <rPh sb="0" eb="3">
      <t>タカハルチョウ</t>
    </rPh>
    <phoneticPr fontId="2"/>
  </si>
  <si>
    <t>無</t>
    <rPh sb="0" eb="1">
      <t>な</t>
    </rPh>
    <phoneticPr fontId="2" type="Hiragana" alignment="distributed"/>
  </si>
  <si>
    <t>西米良村</t>
    <rPh sb="0" eb="4">
      <t>ニシメラソン</t>
    </rPh>
    <phoneticPr fontId="2"/>
  </si>
  <si>
    <t>美郷町</t>
    <rPh sb="0" eb="3">
      <t>ミサトチョウ</t>
    </rPh>
    <phoneticPr fontId="2"/>
  </si>
  <si>
    <t>諸塚村</t>
    <rPh sb="0" eb="3">
      <t>モロツカソン</t>
    </rPh>
    <phoneticPr fontId="2"/>
  </si>
  <si>
    <t>高千穂町</t>
    <rPh sb="0" eb="4">
      <t>タカチホチョウ</t>
    </rPh>
    <phoneticPr fontId="2"/>
  </si>
  <si>
    <t>五ヶ瀬町</t>
    <rPh sb="0" eb="3">
      <t>ゴカセ</t>
    </rPh>
    <rPh sb="3" eb="4">
      <t>チョウ</t>
    </rPh>
    <phoneticPr fontId="2"/>
  </si>
  <si>
    <t>みやざき中央</t>
    <rPh sb="4" eb="6">
      <t>チュウオウ</t>
    </rPh>
    <phoneticPr fontId="2"/>
  </si>
  <si>
    <t>赤江まつばら</t>
    <rPh sb="0" eb="1">
      <t>アカ</t>
    </rPh>
    <rPh sb="1" eb="2">
      <t>エ</t>
    </rPh>
    <phoneticPr fontId="2"/>
  </si>
  <si>
    <t>清武せいりゅう</t>
    <rPh sb="0" eb="2">
      <t>キヨタケ</t>
    </rPh>
    <phoneticPr fontId="2"/>
  </si>
  <si>
    <t>日南くろしお</t>
    <rPh sb="0" eb="2">
      <t>ニチナン</t>
    </rPh>
    <phoneticPr fontId="2"/>
  </si>
  <si>
    <t>都城さくら聴覚</t>
    <rPh sb="0" eb="2">
      <t>ミヤコノジョウ</t>
    </rPh>
    <rPh sb="5" eb="7">
      <t>チョウカク</t>
    </rPh>
    <phoneticPr fontId="2"/>
  </si>
  <si>
    <t>都城きりしま</t>
    <rPh sb="0" eb="2">
      <t>ミヤコノジョウ</t>
    </rPh>
    <phoneticPr fontId="2"/>
  </si>
  <si>
    <t>児湯るぴなす</t>
    <rPh sb="0" eb="2">
      <t>コユ</t>
    </rPh>
    <phoneticPr fontId="2"/>
  </si>
  <si>
    <t>日向ひまわり</t>
    <rPh sb="0" eb="2">
      <t>ヒュウガ</t>
    </rPh>
    <phoneticPr fontId="2"/>
  </si>
  <si>
    <t>市町村名
学校名</t>
    <rPh sb="0" eb="3">
      <t>シチョウソン</t>
    </rPh>
    <rPh sb="3" eb="4">
      <t>メイ</t>
    </rPh>
    <rPh sb="5" eb="7">
      <t>ガッコウ</t>
    </rPh>
    <rPh sb="7" eb="8">
      <t>メイ</t>
    </rPh>
    <phoneticPr fontId="2"/>
  </si>
  <si>
    <t>競技</t>
    <rPh sb="0" eb="2">
      <t>キョウギ</t>
    </rPh>
    <phoneticPr fontId="2"/>
  </si>
  <si>
    <t>出場競技種目</t>
    <rPh sb="0" eb="2">
      <t>シュツジョウ</t>
    </rPh>
    <rPh sb="2" eb="4">
      <t>キョウギ</t>
    </rPh>
    <rPh sb="4" eb="6">
      <t>シュモク</t>
    </rPh>
    <phoneticPr fontId="2"/>
  </si>
  <si>
    <t>ｱｰﾁｪﾘｰ</t>
  </si>
  <si>
    <t>ﾘｶｰﾌﾞ30mﾀﾞﾌﾞﾙ</t>
  </si>
  <si>
    <t>ﾌﾗｲﾝｸﾞﾃﾞｨｽｸ</t>
  </si>
  <si>
    <t>ｺﾝﾊﾟｳﾝﾄﾞ50m･30m</t>
  </si>
  <si>
    <t>ｺﾝﾊﾟｳﾝﾄﾞ30mﾀﾞﾌﾞﾙ</t>
  </si>
  <si>
    <t>みなみのかぜ</t>
  </si>
  <si>
    <t>（様式３）</t>
    <rPh sb="1" eb="3">
      <t>ヨウシキ</t>
    </rPh>
    <phoneticPr fontId="2"/>
  </si>
  <si>
    <t>個　人　競　技　参　加　申　込　書</t>
    <rPh sb="0" eb="1">
      <t>コ</t>
    </rPh>
    <rPh sb="2" eb="3">
      <t>ジン</t>
    </rPh>
    <rPh sb="4" eb="5">
      <t>セリ</t>
    </rPh>
    <rPh sb="6" eb="7">
      <t>ワザ</t>
    </rPh>
    <rPh sb="8" eb="9">
      <t>サン</t>
    </rPh>
    <rPh sb="10" eb="11">
      <t>カ</t>
    </rPh>
    <rPh sb="12" eb="13">
      <t>サル</t>
    </rPh>
    <rPh sb="14" eb="15">
      <t>コミ</t>
    </rPh>
    <rPh sb="16" eb="17">
      <t>ショ</t>
    </rPh>
    <phoneticPr fontId="2"/>
  </si>
  <si>
    <t>４００ｍ</t>
  </si>
  <si>
    <t>歳</t>
    <rPh sb="0" eb="1">
      <t>サイ</t>
    </rPh>
    <phoneticPr fontId="2"/>
  </si>
  <si>
    <t>現住所</t>
    <rPh sb="0" eb="3">
      <t>ゲンジュウショ</t>
    </rPh>
    <phoneticPr fontId="2"/>
  </si>
  <si>
    <t>連絡先</t>
    <rPh sb="0" eb="3">
      <t>レンラクサキ</t>
    </rPh>
    <phoneticPr fontId="2"/>
  </si>
  <si>
    <t>《身体障がい者》</t>
    <rPh sb="1" eb="3">
      <t>シンタイ</t>
    </rPh>
    <rPh sb="3" eb="4">
      <t>サワ</t>
    </rPh>
    <rPh sb="6" eb="7">
      <t>モノ</t>
    </rPh>
    <phoneticPr fontId="2"/>
  </si>
  <si>
    <t>身体障害者手帳の番号</t>
    <rPh sb="0" eb="2">
      <t>シンタイ</t>
    </rPh>
    <rPh sb="2" eb="5">
      <t>ショウガイシャ</t>
    </rPh>
    <rPh sb="5" eb="7">
      <t>テチョウ</t>
    </rPh>
    <rPh sb="8" eb="10">
      <t>バンゴウ</t>
    </rPh>
    <phoneticPr fontId="2"/>
  </si>
  <si>
    <t>《知的障がい者》</t>
    <rPh sb="1" eb="3">
      <t>チテキ</t>
    </rPh>
    <rPh sb="3" eb="4">
      <t>ショウ</t>
    </rPh>
    <rPh sb="6" eb="7">
      <t>シャ</t>
    </rPh>
    <phoneticPr fontId="2"/>
  </si>
  <si>
    <t>年　齢　区　分　（いずれかの区分を○で囲む）</t>
    <rPh sb="0" eb="1">
      <t>トシ</t>
    </rPh>
    <rPh sb="2" eb="3">
      <t>ヨワイ</t>
    </rPh>
    <rPh sb="4" eb="5">
      <t>ク</t>
    </rPh>
    <rPh sb="6" eb="7">
      <t>ブン</t>
    </rPh>
    <rPh sb="14" eb="16">
      <t>クブン</t>
    </rPh>
    <rPh sb="19" eb="20">
      <t>カコ</t>
    </rPh>
    <phoneticPr fontId="2"/>
  </si>
  <si>
    <t>有</t>
    <rPh sb="0" eb="1">
      <t>ゆう</t>
    </rPh>
    <phoneticPr fontId="2" type="Hiragana" alignment="distributed"/>
  </si>
  <si>
    <t>全国大会出場</t>
    <rPh sb="0" eb="2">
      <t>ぜんこく</t>
    </rPh>
    <rPh sb="2" eb="4">
      <t>たいかい</t>
    </rPh>
    <rPh sb="4" eb="6">
      <t>しゅつじょう</t>
    </rPh>
    <phoneticPr fontId="2" type="Hiragana" alignment="distributed"/>
  </si>
  <si>
    <r>
      <t>全国大会出場　</t>
    </r>
    <r>
      <rPr>
        <b/>
        <u/>
        <sz val="10"/>
        <rFont val="ＭＳ Ｐゴシック"/>
        <family val="3"/>
        <charset val="128"/>
      </rPr>
      <t>有</t>
    </r>
    <r>
      <rPr>
        <sz val="10"/>
        <rFont val="ＭＳ Ｐゴシック"/>
        <family val="3"/>
        <charset val="128"/>
      </rPr>
      <t>　の場合</t>
    </r>
    <rPh sb="0" eb="2">
      <t>ぜんこく</t>
    </rPh>
    <rPh sb="2" eb="4">
      <t>たいかい</t>
    </rPh>
    <rPh sb="4" eb="6">
      <t>しゅつじょう</t>
    </rPh>
    <rPh sb="7" eb="8">
      <t>ゆう</t>
    </rPh>
    <rPh sb="10" eb="12">
      <t>ばあい</t>
    </rPh>
    <phoneticPr fontId="2" type="Hiragana" alignment="distributed"/>
  </si>
  <si>
    <t>（　　　　　　　　　　　　　　　　）</t>
  </si>
  <si>
    <t>　２　障害区分番号は、別表の『個人競技障害区分表』の区分を見て記入すること。</t>
    <rPh sb="3" eb="5">
      <t>ショウガイ</t>
    </rPh>
    <rPh sb="5" eb="7">
      <t>クブン</t>
    </rPh>
    <rPh sb="7" eb="9">
      <t>バンゴウ</t>
    </rPh>
    <rPh sb="11" eb="12">
      <t>ベツ</t>
    </rPh>
    <rPh sb="12" eb="13">
      <t>ヒョウ</t>
    </rPh>
    <rPh sb="15" eb="17">
      <t>コジン</t>
    </rPh>
    <rPh sb="17" eb="19">
      <t>キョウギ</t>
    </rPh>
    <rPh sb="19" eb="21">
      <t>ショウガイ</t>
    </rPh>
    <rPh sb="21" eb="23">
      <t>クブン</t>
    </rPh>
    <rPh sb="23" eb="24">
      <t>ヒョウ</t>
    </rPh>
    <rPh sb="26" eb="28">
      <t>クブン</t>
    </rPh>
    <rPh sb="29" eb="30">
      <t>ミ</t>
    </rPh>
    <rPh sb="31" eb="33">
      <t>キニュウ</t>
    </rPh>
    <phoneticPr fontId="2"/>
  </si>
  <si>
    <t>５０ｍ</t>
  </si>
  <si>
    <t>１００ｍ</t>
  </si>
  <si>
    <t>ﾎﾞｳﾘﾝｸﾞ</t>
  </si>
  <si>
    <t xml:space="preserve">                                                                                                                                                            </t>
  </si>
  <si>
    <t>宮崎市</t>
    <rPh sb="0" eb="3">
      <t>ミヤザキシ</t>
    </rPh>
    <phoneticPr fontId="2"/>
  </si>
  <si>
    <t>市町村名
または
学 校 名</t>
    <rPh sb="0" eb="3">
      <t>シチョウソン</t>
    </rPh>
    <rPh sb="3" eb="4">
      <t>ナ</t>
    </rPh>
    <rPh sb="9" eb="10">
      <t>ガク</t>
    </rPh>
    <rPh sb="11" eb="12">
      <t>コウ</t>
    </rPh>
    <rPh sb="13" eb="14">
      <t>ナ</t>
    </rPh>
    <phoneticPr fontId="2"/>
  </si>
  <si>
    <t>２５ｍ自由形</t>
  </si>
  <si>
    <t>５０ｍ自由形</t>
  </si>
  <si>
    <t>２５ｍ背泳ぎ</t>
  </si>
  <si>
    <t>５０ｍ背泳ぎ</t>
  </si>
  <si>
    <t>５０ｍ平泳ぎ</t>
  </si>
  <si>
    <t>２５ｍﾊﾞﾀﾌﾗｲ</t>
  </si>
  <si>
    <t>ﾎﾞｯﾁｬ</t>
  </si>
  <si>
    <t>《精神障がい者》</t>
    <rPh sb="1" eb="3">
      <t>セイシン</t>
    </rPh>
    <rPh sb="3" eb="4">
      <t>ショウ</t>
    </rPh>
    <rPh sb="6" eb="7">
      <t>シャ</t>
    </rPh>
    <phoneticPr fontId="2"/>
  </si>
  <si>
    <t>（　昭 和　・ 平 成　）</t>
    <rPh sb="2" eb="3">
      <t>アキラ</t>
    </rPh>
    <rPh sb="4" eb="5">
      <t>ワ</t>
    </rPh>
    <rPh sb="8" eb="9">
      <t>ヒラ</t>
    </rPh>
    <rPh sb="10" eb="11">
      <t>シゲル</t>
    </rPh>
    <phoneticPr fontId="2"/>
  </si>
  <si>
    <t>障 が い 名</t>
    <rPh sb="0" eb="1">
      <t>ショウ</t>
    </rPh>
    <rPh sb="6" eb="7">
      <t>メイ</t>
    </rPh>
    <phoneticPr fontId="2"/>
  </si>
  <si>
    <r>
      <t>障がいの区分（○</t>
    </r>
    <r>
      <rPr>
        <sz val="8"/>
        <rFont val="ＭＳ Ｐゴシック"/>
        <family val="3"/>
        <charset val="128"/>
      </rPr>
      <t>で囲む</t>
    </r>
    <r>
      <rPr>
        <sz val="10"/>
        <rFont val="ＭＳ Ｐゴシック"/>
        <family val="3"/>
        <charset val="128"/>
      </rPr>
      <t>）</t>
    </r>
    <rPh sb="0" eb="1">
      <t>ショウ</t>
    </rPh>
    <rPh sb="4" eb="6">
      <t>クブン</t>
    </rPh>
    <rPh sb="9" eb="10">
      <t>カコ</t>
    </rPh>
    <phoneticPr fontId="2"/>
  </si>
  <si>
    <t>補助
補装具</t>
    <rPh sb="0" eb="2">
      <t>ホジョ</t>
    </rPh>
    <rPh sb="3" eb="6">
      <t>ホソウグ</t>
    </rPh>
    <phoneticPr fontId="2"/>
  </si>
  <si>
    <t>補装具・競技の補助</t>
    <rPh sb="0" eb="3">
      <t>ホソウグ</t>
    </rPh>
    <rPh sb="4" eb="6">
      <t>キョウギ</t>
    </rPh>
    <rPh sb="7" eb="9">
      <t>ホジョ</t>
    </rPh>
    <phoneticPr fontId="2"/>
  </si>
  <si>
    <t>杖</t>
  </si>
  <si>
    <t>その他の補装具を記入してください。</t>
    <rPh sb="2" eb="3">
      <t>タ</t>
    </rPh>
    <rPh sb="4" eb="7">
      <t>ホソウグ</t>
    </rPh>
    <rPh sb="8" eb="10">
      <t>キニュウ</t>
    </rPh>
    <phoneticPr fontId="2"/>
  </si>
  <si>
    <t>○</t>
    <phoneticPr fontId="2"/>
  </si>
  <si>
    <t>中央福祉こどもセンター</t>
    <rPh sb="0" eb="2">
      <t>チュウオウ</t>
    </rPh>
    <rPh sb="2" eb="4">
      <t>フクシ</t>
    </rPh>
    <phoneticPr fontId="2"/>
  </si>
  <si>
    <t>南部福祉こどもセンター</t>
    <rPh sb="0" eb="2">
      <t>ナンブ</t>
    </rPh>
    <rPh sb="2" eb="4">
      <t>フクシ</t>
    </rPh>
    <phoneticPr fontId="2"/>
  </si>
  <si>
    <t>児湯福祉事務所</t>
    <rPh sb="0" eb="2">
      <t>コユ</t>
    </rPh>
    <rPh sb="2" eb="4">
      <t>フクシ</t>
    </rPh>
    <rPh sb="4" eb="7">
      <t>ジムショ</t>
    </rPh>
    <phoneticPr fontId="2"/>
  </si>
  <si>
    <t>北部福祉こどもセンター</t>
    <rPh sb="0" eb="2">
      <t>ホクブ</t>
    </rPh>
    <rPh sb="2" eb="4">
      <t>フクシ</t>
    </rPh>
    <phoneticPr fontId="2"/>
  </si>
  <si>
    <t>西臼杵支庁</t>
    <rPh sb="0" eb="3">
      <t>ニシウスキ</t>
    </rPh>
    <rPh sb="3" eb="5">
      <t>シチョウ</t>
    </rPh>
    <phoneticPr fontId="2"/>
  </si>
  <si>
    <t>音響走５０ｍ</t>
    <rPh sb="0" eb="2">
      <t>オンキョウ</t>
    </rPh>
    <rPh sb="2" eb="3">
      <t>ソウ</t>
    </rPh>
    <phoneticPr fontId="3"/>
  </si>
  <si>
    <t>走高跳</t>
    <rPh sb="0" eb="1">
      <t>ハシ</t>
    </rPh>
    <rPh sb="1" eb="3">
      <t>タカト</t>
    </rPh>
    <phoneticPr fontId="3"/>
  </si>
  <si>
    <t>立幅跳</t>
    <rPh sb="0" eb="1">
      <t>タ</t>
    </rPh>
    <rPh sb="1" eb="2">
      <t>ハバ</t>
    </rPh>
    <rPh sb="2" eb="3">
      <t>ト</t>
    </rPh>
    <phoneticPr fontId="3"/>
  </si>
  <si>
    <t>走幅跳</t>
    <rPh sb="0" eb="1">
      <t>ハシ</t>
    </rPh>
    <rPh sb="1" eb="3">
      <t>ハバト</t>
    </rPh>
    <phoneticPr fontId="3"/>
  </si>
  <si>
    <t>ｿﾌﾄﾎﾞｰﾙ投</t>
    <rPh sb="7" eb="8">
      <t>ナ</t>
    </rPh>
    <phoneticPr fontId="3"/>
  </si>
  <si>
    <t>ﾋﾞｰﾝﾊﾞｯｸﾞ投</t>
    <rPh sb="9" eb="10">
      <t>ナ</t>
    </rPh>
    <phoneticPr fontId="3"/>
  </si>
  <si>
    <t>２５ｍ自由形</t>
    <phoneticPr fontId="2"/>
  </si>
  <si>
    <t>５０ｍ自由形</t>
    <phoneticPr fontId="2"/>
  </si>
  <si>
    <t>２５ｍ背泳ぎ</t>
    <phoneticPr fontId="2"/>
  </si>
  <si>
    <t>５０ｍ背泳ぎ</t>
    <phoneticPr fontId="2"/>
  </si>
  <si>
    <t>２５ｍ平泳ぎ</t>
    <phoneticPr fontId="2"/>
  </si>
  <si>
    <t>５０ｍ平泳ぎ</t>
    <phoneticPr fontId="2"/>
  </si>
  <si>
    <t>２５ｍﾊﾞﾀﾌﾗｲ</t>
    <phoneticPr fontId="2"/>
  </si>
  <si>
    <t>５０ｍﾊﾞﾀﾌﾗｲ</t>
    <phoneticPr fontId="2"/>
  </si>
  <si>
    <t>ﾎﾞｳﾘﾝｸﾞ</t>
    <phoneticPr fontId="2"/>
  </si>
  <si>
    <t>陸上1</t>
    <rPh sb="0" eb="2">
      <t>リクジョウ</t>
    </rPh>
    <phoneticPr fontId="2"/>
  </si>
  <si>
    <t>◎</t>
  </si>
  <si>
    <t>陸上2</t>
    <rPh sb="0" eb="2">
      <t>リクジョウ</t>
    </rPh>
    <phoneticPr fontId="2"/>
  </si>
  <si>
    <t>陸上3</t>
    <rPh sb="0" eb="2">
      <t>リクジョウ</t>
    </rPh>
    <phoneticPr fontId="2"/>
  </si>
  <si>
    <t>陸上4</t>
    <rPh sb="0" eb="2">
      <t>リクジョウ</t>
    </rPh>
    <phoneticPr fontId="2"/>
  </si>
  <si>
    <t>陸上5</t>
    <rPh sb="0" eb="2">
      <t>リクジョウ</t>
    </rPh>
    <phoneticPr fontId="2"/>
  </si>
  <si>
    <t>陸上6</t>
    <rPh sb="0" eb="2">
      <t>リクジョウ</t>
    </rPh>
    <phoneticPr fontId="2"/>
  </si>
  <si>
    <t>陸上7</t>
    <rPh sb="0" eb="2">
      <t>リクジョウ</t>
    </rPh>
    <phoneticPr fontId="2"/>
  </si>
  <si>
    <t>陸上8</t>
    <rPh sb="0" eb="2">
      <t>リクジョウ</t>
    </rPh>
    <phoneticPr fontId="2"/>
  </si>
  <si>
    <t>陸上9</t>
    <rPh sb="0" eb="2">
      <t>リクジョウ</t>
    </rPh>
    <phoneticPr fontId="2"/>
  </si>
  <si>
    <t>陸上10</t>
    <rPh sb="0" eb="2">
      <t>リクジョウ</t>
    </rPh>
    <phoneticPr fontId="2"/>
  </si>
  <si>
    <t>陸上11</t>
    <rPh sb="0" eb="2">
      <t>リクジョウ</t>
    </rPh>
    <phoneticPr fontId="2"/>
  </si>
  <si>
    <t>陸上12</t>
    <rPh sb="0" eb="2">
      <t>リクジョウ</t>
    </rPh>
    <phoneticPr fontId="2"/>
  </si>
  <si>
    <t>陸上13</t>
    <rPh sb="0" eb="2">
      <t>リクジョウ</t>
    </rPh>
    <phoneticPr fontId="2"/>
  </si>
  <si>
    <t>陸上14</t>
    <rPh sb="0" eb="2">
      <t>リクジョウ</t>
    </rPh>
    <phoneticPr fontId="2"/>
  </si>
  <si>
    <t>陸上15</t>
    <rPh sb="0" eb="2">
      <t>リクジョウ</t>
    </rPh>
    <phoneticPr fontId="2"/>
  </si>
  <si>
    <t>陸上16</t>
    <rPh sb="0" eb="2">
      <t>リクジョウ</t>
    </rPh>
    <phoneticPr fontId="2"/>
  </si>
  <si>
    <t>陸上17</t>
    <rPh sb="0" eb="2">
      <t>リクジョウ</t>
    </rPh>
    <phoneticPr fontId="2"/>
  </si>
  <si>
    <t>陸上18</t>
    <rPh sb="0" eb="2">
      <t>リクジョウ</t>
    </rPh>
    <phoneticPr fontId="2"/>
  </si>
  <si>
    <t>陸上19</t>
    <rPh sb="0" eb="2">
      <t>リクジョウ</t>
    </rPh>
    <phoneticPr fontId="2"/>
  </si>
  <si>
    <t>陸上20</t>
    <rPh sb="0" eb="2">
      <t>リクジョウ</t>
    </rPh>
    <phoneticPr fontId="2"/>
  </si>
  <si>
    <t>陸上21</t>
    <rPh sb="0" eb="2">
      <t>リクジョウ</t>
    </rPh>
    <phoneticPr fontId="2"/>
  </si>
  <si>
    <t>陸上22</t>
    <rPh sb="0" eb="2">
      <t>リクジョウ</t>
    </rPh>
    <phoneticPr fontId="2"/>
  </si>
  <si>
    <t>陸上23</t>
    <rPh sb="0" eb="2">
      <t>リクジョウ</t>
    </rPh>
    <phoneticPr fontId="2"/>
  </si>
  <si>
    <t>陸上24</t>
    <rPh sb="0" eb="2">
      <t>リクジョウ</t>
    </rPh>
    <phoneticPr fontId="2"/>
  </si>
  <si>
    <t>陸上25</t>
    <rPh sb="0" eb="2">
      <t>リクジョウ</t>
    </rPh>
    <phoneticPr fontId="2"/>
  </si>
  <si>
    <t>陸上26</t>
    <rPh sb="0" eb="2">
      <t>リクジョウ</t>
    </rPh>
    <phoneticPr fontId="2"/>
  </si>
  <si>
    <t>陸上27</t>
    <rPh sb="0" eb="2">
      <t>リクジョウ</t>
    </rPh>
    <phoneticPr fontId="2"/>
  </si>
  <si>
    <t>陸上28</t>
    <rPh sb="0" eb="2">
      <t>リクジョウ</t>
    </rPh>
    <phoneticPr fontId="2"/>
  </si>
  <si>
    <t>陸上29</t>
    <rPh sb="0" eb="2">
      <t>リクジョウ</t>
    </rPh>
    <phoneticPr fontId="2"/>
  </si>
  <si>
    <t>水泳1</t>
    <rPh sb="0" eb="2">
      <t>スイエイ</t>
    </rPh>
    <phoneticPr fontId="2"/>
  </si>
  <si>
    <t>◎</t>
    <phoneticPr fontId="2"/>
  </si>
  <si>
    <t>●</t>
    <phoneticPr fontId="2"/>
  </si>
  <si>
    <t>水泳2</t>
    <rPh sb="0" eb="2">
      <t>スイエイ</t>
    </rPh>
    <phoneticPr fontId="2"/>
  </si>
  <si>
    <t>水泳3</t>
    <rPh sb="0" eb="2">
      <t>スイエイ</t>
    </rPh>
    <phoneticPr fontId="2"/>
  </si>
  <si>
    <t>水泳4</t>
    <rPh sb="0" eb="2">
      <t>スイエイ</t>
    </rPh>
    <phoneticPr fontId="2"/>
  </si>
  <si>
    <t>水泳5</t>
    <rPh sb="0" eb="2">
      <t>スイエイ</t>
    </rPh>
    <phoneticPr fontId="2"/>
  </si>
  <si>
    <t>水泳6</t>
    <rPh sb="0" eb="2">
      <t>スイエイ</t>
    </rPh>
    <phoneticPr fontId="2"/>
  </si>
  <si>
    <t>水泳7</t>
    <rPh sb="0" eb="2">
      <t>スイエイ</t>
    </rPh>
    <phoneticPr fontId="2"/>
  </si>
  <si>
    <t>水泳8</t>
    <rPh sb="0" eb="2">
      <t>スイエイ</t>
    </rPh>
    <phoneticPr fontId="2"/>
  </si>
  <si>
    <t>水泳9</t>
    <rPh sb="0" eb="2">
      <t>スイエイ</t>
    </rPh>
    <phoneticPr fontId="2"/>
  </si>
  <si>
    <t>水泳10</t>
    <rPh sb="0" eb="2">
      <t>スイエイ</t>
    </rPh>
    <phoneticPr fontId="2"/>
  </si>
  <si>
    <t>水泳11</t>
    <rPh sb="0" eb="2">
      <t>スイエイ</t>
    </rPh>
    <phoneticPr fontId="2"/>
  </si>
  <si>
    <t>水泳12</t>
    <rPh sb="0" eb="2">
      <t>スイエイ</t>
    </rPh>
    <phoneticPr fontId="2"/>
  </si>
  <si>
    <t>水泳13</t>
    <rPh sb="0" eb="2">
      <t>スイエイ</t>
    </rPh>
    <phoneticPr fontId="2"/>
  </si>
  <si>
    <t>水泳14</t>
    <rPh sb="0" eb="2">
      <t>スイエイ</t>
    </rPh>
    <phoneticPr fontId="2"/>
  </si>
  <si>
    <t>水泳15</t>
    <rPh sb="0" eb="2">
      <t>スイエイ</t>
    </rPh>
    <phoneticPr fontId="2"/>
  </si>
  <si>
    <t>水泳16</t>
    <rPh sb="0" eb="2">
      <t>スイエイ</t>
    </rPh>
    <phoneticPr fontId="2"/>
  </si>
  <si>
    <t>水泳17</t>
    <rPh sb="0" eb="2">
      <t>スイエイ</t>
    </rPh>
    <phoneticPr fontId="2"/>
  </si>
  <si>
    <t>水泳18</t>
    <rPh sb="0" eb="2">
      <t>スイエイ</t>
    </rPh>
    <phoneticPr fontId="2"/>
  </si>
  <si>
    <t>水泳19</t>
    <rPh sb="0" eb="2">
      <t>スイエイ</t>
    </rPh>
    <phoneticPr fontId="2"/>
  </si>
  <si>
    <t>水泳20</t>
    <rPh sb="0" eb="2">
      <t>スイエイ</t>
    </rPh>
    <phoneticPr fontId="2"/>
  </si>
  <si>
    <t>水泳21</t>
    <rPh sb="0" eb="2">
      <t>スイエイ</t>
    </rPh>
    <phoneticPr fontId="2"/>
  </si>
  <si>
    <t>水泳22</t>
    <rPh sb="0" eb="2">
      <t>スイエイ</t>
    </rPh>
    <phoneticPr fontId="2"/>
  </si>
  <si>
    <t>水泳23</t>
    <rPh sb="0" eb="2">
      <t>スイエイ</t>
    </rPh>
    <phoneticPr fontId="2"/>
  </si>
  <si>
    <t>水泳24</t>
    <rPh sb="0" eb="2">
      <t>スイエイ</t>
    </rPh>
    <phoneticPr fontId="2"/>
  </si>
  <si>
    <t>水泳25</t>
    <rPh sb="0" eb="2">
      <t>スイエイ</t>
    </rPh>
    <phoneticPr fontId="2"/>
  </si>
  <si>
    <t>水泳26</t>
    <rPh sb="0" eb="2">
      <t>スイエイ</t>
    </rPh>
    <phoneticPr fontId="2"/>
  </si>
  <si>
    <t>水泳27</t>
    <rPh sb="0" eb="2">
      <t>スイエイ</t>
    </rPh>
    <phoneticPr fontId="2"/>
  </si>
  <si>
    <t>卓球1</t>
    <rPh sb="0" eb="2">
      <t>タッキュウ</t>
    </rPh>
    <phoneticPr fontId="2"/>
  </si>
  <si>
    <t>卓球2</t>
    <rPh sb="0" eb="2">
      <t>タッキュウ</t>
    </rPh>
    <phoneticPr fontId="2"/>
  </si>
  <si>
    <t>卓球3</t>
    <rPh sb="0" eb="2">
      <t>タッキュウ</t>
    </rPh>
    <phoneticPr fontId="2"/>
  </si>
  <si>
    <t>卓球4</t>
    <rPh sb="0" eb="2">
      <t>タッキュウ</t>
    </rPh>
    <phoneticPr fontId="2"/>
  </si>
  <si>
    <t>卓球5</t>
    <rPh sb="0" eb="2">
      <t>タッキュウ</t>
    </rPh>
    <phoneticPr fontId="2"/>
  </si>
  <si>
    <t>卓球6</t>
    <rPh sb="0" eb="2">
      <t>タッキュウ</t>
    </rPh>
    <phoneticPr fontId="2"/>
  </si>
  <si>
    <t>卓球7</t>
    <rPh sb="0" eb="2">
      <t>タッキュウ</t>
    </rPh>
    <phoneticPr fontId="2"/>
  </si>
  <si>
    <t>卓球8</t>
    <rPh sb="0" eb="2">
      <t>タッキュウ</t>
    </rPh>
    <phoneticPr fontId="2"/>
  </si>
  <si>
    <t>卓球9</t>
    <rPh sb="0" eb="2">
      <t>タッキュウ</t>
    </rPh>
    <phoneticPr fontId="2"/>
  </si>
  <si>
    <t>卓球10</t>
    <rPh sb="0" eb="2">
      <t>タッキュウ</t>
    </rPh>
    <phoneticPr fontId="2"/>
  </si>
  <si>
    <t>卓球11</t>
    <rPh sb="0" eb="2">
      <t>タッキュウ</t>
    </rPh>
    <phoneticPr fontId="2"/>
  </si>
  <si>
    <t>卓球12</t>
    <rPh sb="0" eb="2">
      <t>タッキュウ</t>
    </rPh>
    <phoneticPr fontId="2"/>
  </si>
  <si>
    <t>卓球13</t>
    <rPh sb="0" eb="2">
      <t>タッキュウ</t>
    </rPh>
    <phoneticPr fontId="2"/>
  </si>
  <si>
    <t>卓球14</t>
    <rPh sb="0" eb="2">
      <t>タッキュウ</t>
    </rPh>
    <phoneticPr fontId="2"/>
  </si>
  <si>
    <t>卓球15</t>
    <rPh sb="0" eb="2">
      <t>タッキュウ</t>
    </rPh>
    <phoneticPr fontId="2"/>
  </si>
  <si>
    <t>卓球16</t>
    <rPh sb="0" eb="2">
      <t>タッキュウ</t>
    </rPh>
    <phoneticPr fontId="2"/>
  </si>
  <si>
    <t>卓球17</t>
    <rPh sb="0" eb="2">
      <t>タッキュウ</t>
    </rPh>
    <phoneticPr fontId="2"/>
  </si>
  <si>
    <t>卓球18</t>
    <rPh sb="0" eb="2">
      <t>タッキュウ</t>
    </rPh>
    <phoneticPr fontId="2"/>
  </si>
  <si>
    <t>卓球19</t>
    <rPh sb="0" eb="2">
      <t>タッキュウ</t>
    </rPh>
    <phoneticPr fontId="2"/>
  </si>
  <si>
    <t>ｱｰﾁｪﾘｰ1</t>
    <phoneticPr fontId="22"/>
  </si>
  <si>
    <t>◎</t>
    <phoneticPr fontId="22"/>
  </si>
  <si>
    <t>●</t>
    <phoneticPr fontId="22"/>
  </si>
  <si>
    <t>ｱｰﾁｪﾘｰ2</t>
  </si>
  <si>
    <t>ｱｰﾁｪﾘｰ3</t>
  </si>
  <si>
    <t>ｱｰﾁｪﾘｰ4</t>
  </si>
  <si>
    <t>ｱｰﾁｪﾘｰ5</t>
  </si>
  <si>
    <t>ｱｰﾁｪﾘｰ6</t>
  </si>
  <si>
    <t>ｱｰﾁｪﾘｰ7</t>
  </si>
  <si>
    <t>ｱｰﾁｪﾘｰ8</t>
  </si>
  <si>
    <t>砲丸投2.721kg</t>
  </si>
  <si>
    <t>砲丸投4.0kg</t>
    <phoneticPr fontId="2"/>
  </si>
  <si>
    <t>4ｋｇ</t>
    <phoneticPr fontId="2"/>
  </si>
  <si>
    <t>精神</t>
    <rPh sb="0" eb="2">
      <t>セイシン</t>
    </rPh>
    <phoneticPr fontId="2"/>
  </si>
  <si>
    <t>精神</t>
  </si>
  <si>
    <t>車いす</t>
  </si>
  <si>
    <t>車いす５０ｍ</t>
    <phoneticPr fontId="2"/>
  </si>
  <si>
    <t>車いす１００ｍ</t>
    <phoneticPr fontId="2"/>
  </si>
  <si>
    <t>車いす２００ｍ</t>
    <phoneticPr fontId="2"/>
  </si>
  <si>
    <t>車いす８００ｍ</t>
    <phoneticPr fontId="2"/>
  </si>
  <si>
    <t>車いす１５００ｍ</t>
    <phoneticPr fontId="2"/>
  </si>
  <si>
    <t>車いす５０ｍ</t>
    <phoneticPr fontId="3"/>
  </si>
  <si>
    <t>車いす１００ｍ</t>
    <phoneticPr fontId="3"/>
  </si>
  <si>
    <t>車いす２００ｍ</t>
    <phoneticPr fontId="3"/>
  </si>
  <si>
    <t>車いす４００ｍ</t>
    <phoneticPr fontId="3"/>
  </si>
  <si>
    <t>車いす８００ｍ</t>
    <phoneticPr fontId="3"/>
  </si>
  <si>
    <t>車いす１５００ｍ</t>
    <phoneticPr fontId="3"/>
  </si>
  <si>
    <t>氏　　名</t>
    <rPh sb="0" eb="1">
      <t>シ</t>
    </rPh>
    <rPh sb="3" eb="4">
      <t>ナ</t>
    </rPh>
    <phoneticPr fontId="2"/>
  </si>
  <si>
    <t>陸上障がい</t>
    <rPh sb="0" eb="2">
      <t>リクジョウ</t>
    </rPh>
    <rPh sb="2" eb="3">
      <t>ショウ</t>
    </rPh>
    <phoneticPr fontId="2"/>
  </si>
  <si>
    <t>水泳障がい</t>
    <rPh sb="0" eb="2">
      <t>スイエイ</t>
    </rPh>
    <rPh sb="2" eb="3">
      <t>ショウ</t>
    </rPh>
    <phoneticPr fontId="2"/>
  </si>
  <si>
    <t>一般</t>
    <rPh sb="0" eb="2">
      <t>イッパン</t>
    </rPh>
    <phoneticPr fontId="2"/>
  </si>
  <si>
    <t>知的・精神</t>
    <rPh sb="0" eb="2">
      <t>チテキ</t>
    </rPh>
    <rPh sb="3" eb="5">
      <t>セイシン</t>
    </rPh>
    <phoneticPr fontId="2"/>
  </si>
  <si>
    <t>フ リ ガ ナ</t>
    <phoneticPr fontId="2"/>
  </si>
  <si>
    <r>
      <rPr>
        <b/>
        <u/>
        <sz val="10"/>
        <rFont val="ＭＳ Ｐゴシック"/>
        <family val="3"/>
        <charset val="128"/>
      </rPr>
      <t>競技中</t>
    </r>
    <r>
      <rPr>
        <sz val="10"/>
        <rFont val="ＭＳ Ｐゴシック"/>
        <family val="3"/>
        <charset val="128"/>
      </rPr>
      <t>に必要な補助・使用する補装具等　(該当箇所を○で囲む。選択肢にない場合は記述）</t>
    </r>
    <rPh sb="0" eb="3">
      <t>キョウギチュウ</t>
    </rPh>
    <rPh sb="4" eb="6">
      <t>ヒツヨウ</t>
    </rPh>
    <rPh sb="7" eb="9">
      <t>ホジョ</t>
    </rPh>
    <rPh sb="10" eb="12">
      <t>シヨウ</t>
    </rPh>
    <rPh sb="14" eb="17">
      <t>ホソウグ</t>
    </rPh>
    <rPh sb="17" eb="18">
      <t>トウ</t>
    </rPh>
    <rPh sb="20" eb="24">
      <t>ガイトウカショ</t>
    </rPh>
    <rPh sb="27" eb="28">
      <t>カコ</t>
    </rPh>
    <rPh sb="30" eb="33">
      <t>センタクシ</t>
    </rPh>
    <rPh sb="36" eb="38">
      <t>バアイ</t>
    </rPh>
    <rPh sb="39" eb="41">
      <t>キジュツ</t>
    </rPh>
    <phoneticPr fontId="2"/>
  </si>
  <si>
    <t>療育手帳の有無（該当箇所を○で囲む）　　※手帳を交付申請中も含む</t>
    <rPh sb="0" eb="1">
      <t>リョウ</t>
    </rPh>
    <rPh sb="1" eb="2">
      <t>イク</t>
    </rPh>
    <rPh sb="2" eb="4">
      <t>テチョウ</t>
    </rPh>
    <rPh sb="5" eb="7">
      <t>ウム</t>
    </rPh>
    <rPh sb="8" eb="10">
      <t>ガイトウ</t>
    </rPh>
    <rPh sb="10" eb="12">
      <t>カショ</t>
    </rPh>
    <rPh sb="15" eb="16">
      <t>カコ</t>
    </rPh>
    <rPh sb="21" eb="23">
      <t>テチョウ</t>
    </rPh>
    <rPh sb="24" eb="26">
      <t>コウフ</t>
    </rPh>
    <rPh sb="26" eb="29">
      <t>シンセイチュウ</t>
    </rPh>
    <rPh sb="30" eb="31">
      <t>フク</t>
    </rPh>
    <phoneticPr fontId="2"/>
  </si>
  <si>
    <t>取得の対象に準ずる障がいがある者</t>
    <rPh sb="0" eb="2">
      <t>しゅとく</t>
    </rPh>
    <rPh sb="3" eb="5">
      <t>たいしょう</t>
    </rPh>
    <rPh sb="6" eb="7">
      <t>じゅん</t>
    </rPh>
    <rPh sb="9" eb="10">
      <t>しょう</t>
    </rPh>
    <rPh sb="15" eb="16">
      <t>もの</t>
    </rPh>
    <phoneticPr fontId="2" type="Hiragana" alignment="distributed"/>
  </si>
  <si>
    <t>【　全国大会への出場について　】　　どちらかに　○　を</t>
    <rPh sb="2" eb="4">
      <t>ゼンコク</t>
    </rPh>
    <rPh sb="4" eb="6">
      <t>タイカイ</t>
    </rPh>
    <rPh sb="8" eb="10">
      <t>シュツジョウ</t>
    </rPh>
    <phoneticPr fontId="2"/>
  </si>
  <si>
    <t>有　　　・　　　無</t>
    <rPh sb="0" eb="1">
      <t>あ</t>
    </rPh>
    <phoneticPr fontId="2" type="Hiragana" alignment="distributed"/>
  </si>
  <si>
    <t>（第　　　　　回）　　県名</t>
  </si>
  <si>
    <t>（　　　　　　　　　　　　　　　　）　　　第　　　　　　　　　　　　号</t>
    <rPh sb="21" eb="22">
      <t>だい</t>
    </rPh>
    <rPh sb="34" eb="35">
      <t>ごう</t>
    </rPh>
    <phoneticPr fontId="2" type="Hiragana" alignment="distributed"/>
  </si>
  <si>
    <t>ボッチャ</t>
    <phoneticPr fontId="2"/>
  </si>
  <si>
    <t>介助</t>
    <phoneticPr fontId="2"/>
  </si>
  <si>
    <t>音源</t>
    <phoneticPr fontId="2"/>
  </si>
  <si>
    <t>手話</t>
    <phoneticPr fontId="2"/>
  </si>
  <si>
    <t>筆談</t>
    <phoneticPr fontId="2"/>
  </si>
  <si>
    <t>伴走</t>
    <phoneticPr fontId="2"/>
  </si>
  <si>
    <t>レーサー</t>
  </si>
  <si>
    <t>電動車いす</t>
    <rPh sb="0" eb="3">
      <t>デンドウクルマ</t>
    </rPh>
    <phoneticPr fontId="2"/>
  </si>
  <si>
    <t>義手・義足</t>
    <rPh sb="0" eb="2">
      <t>ギシュ</t>
    </rPh>
    <rPh sb="3" eb="5">
      <t>ギソク</t>
    </rPh>
    <phoneticPr fontId="2"/>
  </si>
  <si>
    <t>短下肢装具</t>
  </si>
  <si>
    <t>長下肢装具</t>
  </si>
  <si>
    <t>タッピング棒</t>
  </si>
  <si>
    <t>浮き具</t>
  </si>
  <si>
    <t>ﾎﾞｯﾁｬ座位</t>
    <rPh sb="5" eb="7">
      <t>ザイ</t>
    </rPh>
    <phoneticPr fontId="2"/>
  </si>
  <si>
    <t>ﾎﾞｯﾁｬ立位1</t>
    <rPh sb="5" eb="7">
      <t>リツイ</t>
    </rPh>
    <phoneticPr fontId="2"/>
  </si>
  <si>
    <t>ﾎﾞｯﾁｬ座位2</t>
    <rPh sb="5" eb="7">
      <t>ザイ</t>
    </rPh>
    <phoneticPr fontId="2"/>
  </si>
  <si>
    <t>ﾎﾞｯﾁｬ座位3</t>
    <rPh sb="5" eb="7">
      <t>ザイ</t>
    </rPh>
    <phoneticPr fontId="2"/>
  </si>
  <si>
    <t>ﾎﾞｯﾁｬ座位4</t>
    <rPh sb="5" eb="7">
      <t>ザイ</t>
    </rPh>
    <phoneticPr fontId="2"/>
  </si>
  <si>
    <t>ﾎﾞｯﾁｬ座位5</t>
    <rPh sb="5" eb="7">
      <t>ザイ</t>
    </rPh>
    <phoneticPr fontId="2"/>
  </si>
  <si>
    <t>ﾎﾞｯﾁｬ座位6</t>
    <rPh sb="5" eb="7">
      <t>ザイ</t>
    </rPh>
    <phoneticPr fontId="2"/>
  </si>
  <si>
    <t>ﾎﾞｯﾁｬ座位7</t>
    <rPh sb="5" eb="7">
      <t>ザイ</t>
    </rPh>
    <phoneticPr fontId="2"/>
  </si>
  <si>
    <t>ﾎﾞｯﾁｬ座位8</t>
    <rPh sb="5" eb="7">
      <t>ザイ</t>
    </rPh>
    <phoneticPr fontId="2"/>
  </si>
  <si>
    <t>ﾎﾞｯﾁｬ立位9</t>
    <rPh sb="5" eb="7">
      <t>リツイ</t>
    </rPh>
    <phoneticPr fontId="2"/>
  </si>
  <si>
    <t xml:space="preserve"> </t>
    <phoneticPr fontId="2"/>
  </si>
  <si>
    <t>ﾎﾞｯﾁｬ座位10</t>
    <rPh sb="5" eb="6">
      <t>ザ</t>
    </rPh>
    <rPh sb="6" eb="8">
      <t>１０</t>
    </rPh>
    <phoneticPr fontId="2"/>
  </si>
  <si>
    <t>▲</t>
    <phoneticPr fontId="2"/>
  </si>
  <si>
    <t>区分
判定</t>
    <rPh sb="0" eb="2">
      <t>クブン</t>
    </rPh>
    <rPh sb="3" eb="5">
      <t>ハンテイ</t>
    </rPh>
    <phoneticPr fontId="2"/>
  </si>
  <si>
    <t>全国
出場
確認</t>
    <rPh sb="0" eb="2">
      <t>ゼンコク</t>
    </rPh>
    <rPh sb="3" eb="5">
      <t>シュツジョウ</t>
    </rPh>
    <rPh sb="6" eb="8">
      <t>カクニン</t>
    </rPh>
    <phoneticPr fontId="2"/>
  </si>
  <si>
    <t>その他競技中に使用するもの（例：タッピング棒　等）</t>
    <rPh sb="2" eb="3">
      <t>タ</t>
    </rPh>
    <rPh sb="3" eb="5">
      <t>キョウギ</t>
    </rPh>
    <rPh sb="5" eb="6">
      <t>ナカ</t>
    </rPh>
    <rPh sb="7" eb="9">
      <t>シヨウ</t>
    </rPh>
    <rPh sb="14" eb="15">
      <t>レイ</t>
    </rPh>
    <rPh sb="21" eb="22">
      <t>ボウ</t>
    </rPh>
    <rPh sb="23" eb="24">
      <t>トウ</t>
    </rPh>
    <phoneticPr fontId="2"/>
  </si>
  <si>
    <t>出場を　（　希望する　　・　希望しない　　）</t>
    <rPh sb="6" eb="8">
      <t>キボウ</t>
    </rPh>
    <rPh sb="14" eb="16">
      <t>キボウ</t>
    </rPh>
    <phoneticPr fontId="2"/>
  </si>
  <si>
    <t>各シートのプルダウンリストのため変更等しないでください。</t>
    <rPh sb="0" eb="1">
      <t>カク</t>
    </rPh>
    <rPh sb="16" eb="18">
      <t>ヘンコウ</t>
    </rPh>
    <rPh sb="18" eb="19">
      <t>トウ</t>
    </rPh>
    <phoneticPr fontId="2"/>
  </si>
  <si>
    <t>◎　：　男女別･年齢区分別</t>
    <rPh sb="4" eb="7">
      <t>ダンジョベツ</t>
    </rPh>
    <rPh sb="8" eb="10">
      <t>ネンレイ</t>
    </rPh>
    <rPh sb="10" eb="12">
      <t>クブン</t>
    </rPh>
    <rPh sb="12" eb="13">
      <t>ベツ</t>
    </rPh>
    <phoneticPr fontId="2"/>
  </si>
  <si>
    <t>アーチェリー</t>
    <phoneticPr fontId="2"/>
  </si>
  <si>
    <t>●　：　男女別</t>
    <rPh sb="4" eb="7">
      <t>ダンジョベツ</t>
    </rPh>
    <phoneticPr fontId="2"/>
  </si>
  <si>
    <t>◎　：　男女別・年齢区分別</t>
    <rPh sb="4" eb="7">
      <t>ダンジョベツ</t>
    </rPh>
    <rPh sb="8" eb="10">
      <t>ネンレイ</t>
    </rPh>
    <rPh sb="10" eb="12">
      <t>クブン</t>
    </rPh>
    <rPh sb="12" eb="13">
      <t>ベツ</t>
    </rPh>
    <phoneticPr fontId="2"/>
  </si>
  <si>
    <t>フライングディスク</t>
    <phoneticPr fontId="2"/>
  </si>
  <si>
    <t>◎　：　男女区別・年齢区分なし</t>
    <rPh sb="4" eb="6">
      <t>ダンジョ</t>
    </rPh>
    <rPh sb="6" eb="8">
      <t>クベツ</t>
    </rPh>
    <rPh sb="9" eb="11">
      <t>ネンレイ</t>
    </rPh>
    <rPh sb="11" eb="13">
      <t>クブン</t>
    </rPh>
    <phoneticPr fontId="2"/>
  </si>
  <si>
    <t>みやざき　たろう</t>
    <phoneticPr fontId="2"/>
  </si>
  <si>
    <t>宮崎　太郎</t>
    <rPh sb="0" eb="2">
      <t>ミヤザキ</t>
    </rPh>
    <rPh sb="3" eb="5">
      <t>タロウ</t>
    </rPh>
    <phoneticPr fontId="2"/>
  </si>
  <si>
    <t>（〒　８８０　－　０００７　）</t>
    <phoneticPr fontId="2"/>
  </si>
  <si>
    <t>（〒　８８０　－　００３２　　　）</t>
    <phoneticPr fontId="2"/>
  </si>
  <si>
    <t>参加競技・種目名</t>
    <rPh sb="0" eb="2">
      <t>サンカ</t>
    </rPh>
    <rPh sb="2" eb="4">
      <t>キョウギ</t>
    </rPh>
    <rPh sb="5" eb="7">
      <t>シュモク</t>
    </rPh>
    <rPh sb="7" eb="8">
      <t>メイ</t>
    </rPh>
    <phoneticPr fontId="2"/>
  </si>
  <si>
    <t>４５秒８９</t>
    <rPh sb="2" eb="3">
      <t>ビョウ</t>
    </rPh>
    <phoneticPr fontId="2"/>
  </si>
  <si>
    <t>水泳　５０ｍ　自由形</t>
    <rPh sb="0" eb="2">
      <t>スイエイ</t>
    </rPh>
    <rPh sb="7" eb="10">
      <t>ジユウガタ</t>
    </rPh>
    <phoneticPr fontId="2"/>
  </si>
  <si>
    <t>３０秒</t>
    <rPh sb="2" eb="3">
      <t>ビョウ</t>
    </rPh>
    <phoneticPr fontId="2"/>
  </si>
  <si>
    <t>陸上　車いす５０ｍ</t>
    <rPh sb="0" eb="2">
      <t>リクジョウ</t>
    </rPh>
    <rPh sb="3" eb="4">
      <t>クルマ</t>
    </rPh>
    <phoneticPr fontId="2"/>
  </si>
  <si>
    <t>所属名
または　学年</t>
    <rPh sb="0" eb="2">
      <t>ショゾク</t>
    </rPh>
    <rPh sb="2" eb="3">
      <t>メイ</t>
    </rPh>
    <rPh sb="8" eb="10">
      <t>ガクネン</t>
    </rPh>
    <phoneticPr fontId="2"/>
  </si>
  <si>
    <r>
      <t>市町村名　</t>
    </r>
    <r>
      <rPr>
        <sz val="8"/>
        <rFont val="ＭＳ Ｐゴシック"/>
        <family val="3"/>
        <charset val="128"/>
      </rPr>
      <t>または</t>
    </r>
    <r>
      <rPr>
        <sz val="12"/>
        <rFont val="ＭＳ Ｐゴシック"/>
        <family val="3"/>
        <charset val="128"/>
      </rPr>
      <t>　学校名</t>
    </r>
    <rPh sb="0" eb="3">
      <t>シチョウソン</t>
    </rPh>
    <rPh sb="3" eb="4">
      <t>メイ</t>
    </rPh>
    <rPh sb="9" eb="12">
      <t>ガッコウメイ</t>
    </rPh>
    <phoneticPr fontId="2"/>
  </si>
  <si>
    <t>精神障害者保健福祉手帳の有無（該当箇所を○で囲む）　　※手帳を交付申請中も含む</t>
    <phoneticPr fontId="2"/>
  </si>
  <si>
    <t>　年　　月　　日</t>
    <rPh sb="1" eb="2">
      <t>ネン</t>
    </rPh>
    <rPh sb="4" eb="5">
      <t>ガツ</t>
    </rPh>
    <rPh sb="7" eb="8">
      <t>ニチ</t>
    </rPh>
    <phoneticPr fontId="2"/>
  </si>
  <si>
    <t>（〒　　　　　　－　　　　　　　）</t>
    <phoneticPr fontId="2"/>
  </si>
  <si>
    <t>（〒　　　　　－　　　　　　　　）</t>
    <phoneticPr fontId="2"/>
  </si>
  <si>
    <t>（　　　　　　　　　　　　　　　　）</t>
    <phoneticPr fontId="2"/>
  </si>
  <si>
    <t>精神卓球</t>
    <rPh sb="2" eb="4">
      <t>タッキュウ</t>
    </rPh>
    <phoneticPr fontId="2"/>
  </si>
  <si>
    <t>精神卓球</t>
    <rPh sb="2" eb="4">
      <t>タッキュウ</t>
    </rPh>
    <phoneticPr fontId="2"/>
  </si>
  <si>
    <t>ランプ</t>
    <phoneticPr fontId="2"/>
  </si>
  <si>
    <t>（第　　    　回）　　県名</t>
    <rPh sb="1" eb="2">
      <t>だい</t>
    </rPh>
    <rPh sb="9" eb="10">
      <t>かい</t>
    </rPh>
    <rPh sb="13" eb="15">
      <t>けんめい</t>
    </rPh>
    <phoneticPr fontId="2" type="Hiragana" alignment="distributed"/>
  </si>
  <si>
    <t>（　　　　　　　　　　　）第　　　　　　　　号</t>
    <rPh sb="13" eb="14">
      <t>だい</t>
    </rPh>
    <rPh sb="22" eb="23">
      <t>ごう</t>
    </rPh>
    <phoneticPr fontId="2" type="Hiragana" alignment="distributed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</si>
  <si>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</si>
  <si>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</si>
  <si>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</si>
  <si>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役員</t>
    <rPh sb="0" eb="2">
      <t>ヤクイン</t>
    </rPh>
    <phoneticPr fontId="2"/>
  </si>
  <si>
    <t>○</t>
    <phoneticPr fontId="2"/>
  </si>
  <si>
    <r>
      <t xml:space="preserve">区分判定の記号の意味
</t>
    </r>
    <r>
      <rPr>
        <sz val="12"/>
        <rFont val="ＭＳ Ｐゴシック"/>
        <family val="3"/>
        <charset val="128"/>
      </rPr>
      <t>「全国障害者スポーツ大会競技規則集」より</t>
    </r>
    <rPh sb="0" eb="2">
      <t>クブン</t>
    </rPh>
    <rPh sb="2" eb="4">
      <t>ハンテイ</t>
    </rPh>
    <rPh sb="5" eb="7">
      <t>キゴウ</t>
    </rPh>
    <rPh sb="8" eb="10">
      <t>イミ</t>
    </rPh>
    <rPh sb="12" eb="14">
      <t>ゼンコク</t>
    </rPh>
    <rPh sb="14" eb="17">
      <t>ショウガイシャ</t>
    </rPh>
    <rPh sb="21" eb="23">
      <t>タイカイ</t>
    </rPh>
    <rPh sb="23" eb="25">
      <t>キョウギ</t>
    </rPh>
    <rPh sb="25" eb="27">
      <t>キソク</t>
    </rPh>
    <rPh sb="27" eb="28">
      <t>シュウ</t>
    </rPh>
    <phoneticPr fontId="2"/>
  </si>
  <si>
    <t>障害区分番号</t>
    <rPh sb="0" eb="1">
      <t>サワ</t>
    </rPh>
    <rPh sb="1" eb="2">
      <t>ガイ</t>
    </rPh>
    <rPh sb="2" eb="3">
      <t>ク</t>
    </rPh>
    <rPh sb="3" eb="4">
      <t>ブン</t>
    </rPh>
    <rPh sb="4" eb="5">
      <t>バン</t>
    </rPh>
    <rPh sb="5" eb="6">
      <t>ゴウ</t>
    </rPh>
    <phoneticPr fontId="2"/>
  </si>
  <si>
    <t>×</t>
    <phoneticPr fontId="2"/>
  </si>
  <si>
    <t>整理番号</t>
    <rPh sb="0" eb="2">
      <t>セイリ</t>
    </rPh>
    <rPh sb="2" eb="4">
      <t>バンゴウ</t>
    </rPh>
    <phoneticPr fontId="2"/>
  </si>
  <si>
    <t>全国</t>
    <rPh sb="0" eb="2">
      <t>ゼンコク</t>
    </rPh>
    <phoneticPr fontId="2"/>
  </si>
  <si>
    <t>３９歳以下</t>
    <rPh sb="2" eb="3">
      <t>サイ</t>
    </rPh>
    <rPh sb="3" eb="5">
      <t>イカ</t>
    </rPh>
    <phoneticPr fontId="2"/>
  </si>
  <si>
    <t>４０歳以上</t>
    <rPh sb="2" eb="3">
      <t>サイ</t>
    </rPh>
    <rPh sb="3" eb="5">
      <t>イジョウ</t>
    </rPh>
    <phoneticPr fontId="2"/>
  </si>
  <si>
    <t xml:space="preserve">肢体 ・ 視覚 </t>
    <rPh sb="0" eb="2">
      <t>シタイ</t>
    </rPh>
    <phoneticPr fontId="2"/>
  </si>
  <si>
    <t>聴覚 ・ 内部</t>
    <phoneticPr fontId="2"/>
  </si>
  <si>
    <t>●　：　男女別・年齢区分別なし（精神のみ）</t>
    <rPh sb="4" eb="7">
      <t>ダンジョベツ</t>
    </rPh>
    <rPh sb="8" eb="10">
      <t>ネンレイ</t>
    </rPh>
    <rPh sb="10" eb="12">
      <t>クブン</t>
    </rPh>
    <rPh sb="12" eb="13">
      <t>ベツ</t>
    </rPh>
    <rPh sb="16" eb="18">
      <t>セイシン</t>
    </rPh>
    <phoneticPr fontId="2"/>
  </si>
  <si>
    <t>×</t>
    <phoneticPr fontId="22"/>
  </si>
  <si>
    <t>△　：　男女混合・年齢区分なし(知的リレー）</t>
    <rPh sb="4" eb="6">
      <t>ダンジョ</t>
    </rPh>
    <rPh sb="6" eb="8">
      <t>コンゴウ</t>
    </rPh>
    <rPh sb="9" eb="11">
      <t>ネンレイ</t>
    </rPh>
    <rPh sb="11" eb="13">
      <t>クブン</t>
    </rPh>
    <rPh sb="16" eb="18">
      <t>チテキ</t>
    </rPh>
    <phoneticPr fontId="2"/>
  </si>
  <si>
    <t>▲　：　男女別・年齢区分なし(走高跳）</t>
    <rPh sb="4" eb="7">
      <t>ダンジョベツ</t>
    </rPh>
    <rPh sb="8" eb="10">
      <t>ネンレイ</t>
    </rPh>
    <rPh sb="10" eb="12">
      <t>クブン</t>
    </rPh>
    <rPh sb="15" eb="16">
      <t>ハシ</t>
    </rPh>
    <rPh sb="16" eb="18">
      <t>タカト</t>
    </rPh>
    <phoneticPr fontId="2"/>
  </si>
  <si>
    <t>△　：　男女混合・年齢区分なし(知的リレー）</t>
    <rPh sb="4" eb="6">
      <t>ダンジョ</t>
    </rPh>
    <rPh sb="6" eb="8">
      <t>コンゴウ</t>
    </rPh>
    <rPh sb="9" eb="13">
      <t>ネンレイクブン</t>
    </rPh>
    <phoneticPr fontId="2"/>
  </si>
  <si>
    <t>少年</t>
    <rPh sb="0" eb="2">
      <t>しょうねん</t>
    </rPh>
    <phoneticPr fontId="2" type="Hiragana" alignment="distributed"/>
  </si>
  <si>
    <t>青年</t>
    <rPh sb="0" eb="2">
      <t>せいねん</t>
    </rPh>
    <phoneticPr fontId="2" type="Hiragana" alignment="distributed"/>
  </si>
  <si>
    <t>壮年</t>
    <rPh sb="0" eb="2">
      <t>そうねん</t>
    </rPh>
    <phoneticPr fontId="2" type="Hiragana" alignment="distributed"/>
  </si>
  <si>
    <t>１９歳以下</t>
    <rPh sb="2" eb="3">
      <t>さい</t>
    </rPh>
    <rPh sb="3" eb="5">
      <t>いか</t>
    </rPh>
    <phoneticPr fontId="2" type="Hiragana" alignment="distributed"/>
  </si>
  <si>
    <t>２０～３５歳</t>
    <phoneticPr fontId="2" type="Hiragana" alignment="distributed"/>
  </si>
  <si>
    <t>３６歳以上</t>
    <phoneticPr fontId="2" type="Hiragana" alignment="distributed"/>
  </si>
  <si>
    <t>○○工房
または　高等部○年</t>
    <phoneticPr fontId="2"/>
  </si>
  <si>
    <t>（　　０９８５－２７－７４１７　　）</t>
    <phoneticPr fontId="2"/>
  </si>
  <si>
    <t>宮崎市原町2－22</t>
    <phoneticPr fontId="2"/>
  </si>
  <si>
    <t>宮崎市霧島１丁目１番地２　宮崎県身体障害者相談センター</t>
    <phoneticPr fontId="2"/>
  </si>
  <si>
    <t>脳性麻痺による両下肢機能障害</t>
    <phoneticPr fontId="2"/>
  </si>
  <si>
    <t>（　　　宮崎県中央　　　）第　　１２３４　　号</t>
    <phoneticPr fontId="2" type="Hiragana" alignment="distributed"/>
  </si>
  <si>
    <t>【　今までに全国大会へ出場したことがありますか？　】</t>
    <rPh sb="2" eb="3">
      <t>イマ</t>
    </rPh>
    <rPh sb="6" eb="8">
      <t>ゼンコク</t>
    </rPh>
    <rPh sb="8" eb="10">
      <t>タイカイ</t>
    </rPh>
    <rPh sb="11" eb="13">
      <t>シュツジョウ</t>
    </rPh>
    <phoneticPr fontId="2"/>
  </si>
  <si>
    <t>小林こすもす</t>
    <rPh sb="0" eb="2">
      <t>コバヤシ</t>
    </rPh>
    <phoneticPr fontId="2"/>
  </si>
  <si>
    <t>◎　：　男女別･年齢区分別（自由形）</t>
    <rPh sb="4" eb="7">
      <t>ダンジョベツ</t>
    </rPh>
    <rPh sb="8" eb="10">
      <t>ネンレイ</t>
    </rPh>
    <rPh sb="10" eb="12">
      <t>クブン</t>
    </rPh>
    <rPh sb="12" eb="13">
      <t>ベツ</t>
    </rPh>
    <rPh sb="14" eb="17">
      <t>ジユウガタ</t>
    </rPh>
    <phoneticPr fontId="2"/>
  </si>
  <si>
    <t>◎　：　区分なし（アキュラシー5ｍ・7ｍ）</t>
    <rPh sb="4" eb="6">
      <t>クブン</t>
    </rPh>
    <phoneticPr fontId="2"/>
  </si>
  <si>
    <t>●　：　男女別（ディスタンス）</t>
    <rPh sb="4" eb="7">
      <t>ダンジョベツ</t>
    </rPh>
    <phoneticPr fontId="2"/>
  </si>
  <si>
    <t>○　：　男女別１部（背泳ぎ・平泳ぎ・バタフライ ： 50m）</t>
    <rPh sb="4" eb="6">
      <t>ダンジョ</t>
    </rPh>
    <rPh sb="6" eb="7">
      <t>ベツ</t>
    </rPh>
    <rPh sb="8" eb="9">
      <t>ブ</t>
    </rPh>
    <rPh sb="10" eb="12">
      <t>セオヨ</t>
    </rPh>
    <rPh sb="14" eb="16">
      <t>ヒラオヨ</t>
    </rPh>
    <phoneticPr fontId="2"/>
  </si>
  <si>
    <t>●　：　男女別２部（背泳ぎ・平泳ぎ・バタフライ ： 25m）</t>
    <rPh sb="4" eb="7">
      <t>ダンジョベツ</t>
    </rPh>
    <rPh sb="8" eb="9">
      <t>ブ</t>
    </rPh>
    <phoneticPr fontId="2"/>
  </si>
  <si>
    <t>年齢</t>
    <rPh sb="0" eb="2">
      <t>ネンレイ</t>
    </rPh>
    <phoneticPr fontId="2"/>
  </si>
  <si>
    <t>肢体</t>
    <rPh sb="0" eb="2">
      <t>シタイ</t>
    </rPh>
    <phoneticPr fontId="2"/>
  </si>
  <si>
    <t>知的</t>
    <rPh sb="0" eb="2">
      <t>チテキ</t>
    </rPh>
    <phoneticPr fontId="2"/>
  </si>
  <si>
    <t>少年</t>
    <rPh sb="0" eb="2">
      <t>ショウネン</t>
    </rPh>
    <phoneticPr fontId="2"/>
  </si>
  <si>
    <t>青年</t>
    <rPh sb="0" eb="2">
      <t>セイネン</t>
    </rPh>
    <phoneticPr fontId="2"/>
  </si>
  <si>
    <t>壮年</t>
    <rPh sb="0" eb="2">
      <t>ソウネン</t>
    </rPh>
    <phoneticPr fontId="2"/>
  </si>
  <si>
    <t>精神</t>
    <rPh sb="0" eb="2">
      <t>セイシン</t>
    </rPh>
    <phoneticPr fontId="2"/>
  </si>
  <si>
    <t>○</t>
    <phoneticPr fontId="2"/>
  </si>
  <si>
    <t>女</t>
  </si>
  <si>
    <t>一郎</t>
    <rPh sb="0" eb="2">
      <t>イチロウ</t>
    </rPh>
    <phoneticPr fontId="2"/>
  </si>
  <si>
    <t>男</t>
  </si>
  <si>
    <t>知的</t>
  </si>
  <si>
    <t>肢体</t>
  </si>
  <si>
    <t>視覚</t>
  </si>
  <si>
    <t>聴覚</t>
  </si>
  <si>
    <t>協会　一郎</t>
    <rPh sb="0" eb="2">
      <t>キョウカイ</t>
    </rPh>
    <rPh sb="3" eb="5">
      <t>イチロウ</t>
    </rPh>
    <phoneticPr fontId="2"/>
  </si>
  <si>
    <t>0985-27-7417</t>
    <phoneticPr fontId="2"/>
  </si>
  <si>
    <t>○</t>
  </si>
  <si>
    <t>宮崎</t>
    <rPh sb="0" eb="2">
      <t>ミヤザキ</t>
    </rPh>
    <phoneticPr fontId="2"/>
  </si>
  <si>
    <t>花子</t>
    <rPh sb="0" eb="2">
      <t>ハナコ</t>
    </rPh>
    <phoneticPr fontId="2"/>
  </si>
  <si>
    <t>あおい</t>
    <phoneticPr fontId="2"/>
  </si>
  <si>
    <t>ﾐﾔｻﾞｷ</t>
    <phoneticPr fontId="2"/>
  </si>
  <si>
    <t>ｲﾁﾛｳ</t>
    <phoneticPr fontId="2"/>
  </si>
  <si>
    <t>ﾊﾅｺ</t>
    <phoneticPr fontId="2"/>
  </si>
  <si>
    <t>ｱｵｲ</t>
    <phoneticPr fontId="2"/>
  </si>
  <si>
    <t>三四郎</t>
    <rPh sb="0" eb="3">
      <t>サンシロウ</t>
    </rPh>
    <phoneticPr fontId="2"/>
  </si>
  <si>
    <t>ｻﾝｼﾛｳ</t>
    <phoneticPr fontId="2"/>
  </si>
  <si>
    <t>×</t>
  </si>
  <si>
    <t>二郎</t>
    <rPh sb="0" eb="2">
      <t>ジロウ</t>
    </rPh>
    <phoneticPr fontId="2"/>
  </si>
  <si>
    <t>ｼﾞﾛｳ</t>
    <phoneticPr fontId="2"/>
  </si>
  <si>
    <t>三郎</t>
    <rPh sb="0" eb="2">
      <t>サブロウ</t>
    </rPh>
    <phoneticPr fontId="2"/>
  </si>
  <si>
    <t>卒業・移動予定者</t>
    <phoneticPr fontId="2"/>
  </si>
  <si>
    <t>個人参加申込</t>
    <phoneticPr fontId="2"/>
  </si>
  <si>
    <t>区分判定</t>
    <rPh sb="0" eb="2">
      <t>クブン</t>
    </rPh>
    <rPh sb="2" eb="4">
      <t>ハンテイ</t>
    </rPh>
    <phoneticPr fontId="2"/>
  </si>
  <si>
    <t>年齢区分</t>
    <rPh sb="0" eb="2">
      <t>ネンレイ</t>
    </rPh>
    <rPh sb="2" eb="4">
      <t>クブン</t>
    </rPh>
    <phoneticPr fontId="2"/>
  </si>
  <si>
    <t>障害区分</t>
    <rPh sb="0" eb="2">
      <t>ショウガイ</t>
    </rPh>
    <rPh sb="2" eb="4">
      <t>クブン</t>
    </rPh>
    <phoneticPr fontId="2"/>
  </si>
  <si>
    <t>黄色の塗り潰しは「範囲名」
「数式」「名前の管理」で変更可能</t>
    <rPh sb="0" eb="2">
      <t>キイロ</t>
    </rPh>
    <rPh sb="3" eb="4">
      <t>ヌ</t>
    </rPh>
    <rPh sb="5" eb="6">
      <t>ツブ</t>
    </rPh>
    <rPh sb="9" eb="11">
      <t>ハンイ</t>
    </rPh>
    <rPh sb="11" eb="12">
      <t>メイ</t>
    </rPh>
    <rPh sb="15" eb="17">
      <t>スウシキ</t>
    </rPh>
    <rPh sb="19" eb="21">
      <t>ナマエ</t>
    </rPh>
    <rPh sb="22" eb="24">
      <t>カンリ</t>
    </rPh>
    <rPh sb="26" eb="28">
      <t>ヘンコウ</t>
    </rPh>
    <rPh sb="28" eb="30">
      <t>カノウ</t>
    </rPh>
    <phoneticPr fontId="2"/>
  </si>
  <si>
    <t>車いす８００ｍ</t>
  </si>
  <si>
    <t>青年</t>
  </si>
  <si>
    <t>壮年</t>
  </si>
  <si>
    <t/>
  </si>
  <si>
    <t>●</t>
  </si>
  <si>
    <t>×</t>
    <phoneticPr fontId="2"/>
  </si>
  <si>
    <t>視覚ﾌﾗｲﾝｸﾞﾃﾞｨｽｸ</t>
    <rPh sb="0" eb="2">
      <t>シカク</t>
    </rPh>
    <phoneticPr fontId="2"/>
  </si>
  <si>
    <t>聴覚ﾌﾗｲﾝｸﾞﾃﾞｨｽｸ</t>
    <rPh sb="0" eb="2">
      <t>チョウカク</t>
    </rPh>
    <phoneticPr fontId="2"/>
  </si>
  <si>
    <t>内部ﾌﾗｲﾝｸﾞﾃﾞｨｽｸ</t>
    <rPh sb="0" eb="2">
      <t>ナイブ</t>
    </rPh>
    <phoneticPr fontId="2"/>
  </si>
  <si>
    <t>知的ﾌﾗｲﾝｸﾞﾃﾞｨｽｸ</t>
    <rPh sb="0" eb="2">
      <t>チテキ</t>
    </rPh>
    <phoneticPr fontId="2"/>
  </si>
  <si>
    <t>精神ﾌﾗｲﾝｸﾞﾃﾞｨｽｸ</t>
    <rPh sb="0" eb="2">
      <t>セイシン</t>
    </rPh>
    <phoneticPr fontId="2"/>
  </si>
  <si>
    <t>肢体ﾌﾗｲﾝｸﾞﾃﾞｨｽｸ</t>
    <rPh sb="0" eb="2">
      <t>シタイ</t>
    </rPh>
    <phoneticPr fontId="22"/>
  </si>
  <si>
    <t>ﾎﾞｯﾁｬ立位1</t>
    <rPh sb="5" eb="7">
      <t>リツイ</t>
    </rPh>
    <phoneticPr fontId="22"/>
  </si>
  <si>
    <t>内部ﾌﾗｲﾝｸﾞﾃﾞｨｽｸ</t>
    <rPh sb="0" eb="2">
      <t>ナイブ</t>
    </rPh>
    <phoneticPr fontId="2"/>
  </si>
  <si>
    <t>区分判定の
ために必要</t>
    <rPh sb="0" eb="2">
      <t>クブン</t>
    </rPh>
    <rPh sb="2" eb="4">
      <t>ハンテイ</t>
    </rPh>
    <rPh sb="9" eb="11">
      <t>ヒツヨウ</t>
    </rPh>
    <phoneticPr fontId="2"/>
  </si>
  <si>
    <t>年齢区分判定
のために必要</t>
    <rPh sb="0" eb="2">
      <t>ネンレイ</t>
    </rPh>
    <rPh sb="2" eb="4">
      <t>クブン</t>
    </rPh>
    <rPh sb="4" eb="6">
      <t>ハンテイ</t>
    </rPh>
    <rPh sb="11" eb="13">
      <t>ヒツヨウ</t>
    </rPh>
    <phoneticPr fontId="2"/>
  </si>
  <si>
    <t>区分判定の説明
個人・卒業申込み一覧へリンク</t>
    <rPh sb="0" eb="2">
      <t>クブン</t>
    </rPh>
    <rPh sb="2" eb="4">
      <t>ハンテイ</t>
    </rPh>
    <rPh sb="5" eb="7">
      <t>セツメイ</t>
    </rPh>
    <rPh sb="8" eb="10">
      <t>コジン</t>
    </rPh>
    <rPh sb="11" eb="13">
      <t>ソツギョウ</t>
    </rPh>
    <rPh sb="13" eb="15">
      <t>モウシコ</t>
    </rPh>
    <rPh sb="16" eb="18">
      <t>イチラン</t>
    </rPh>
    <phoneticPr fontId="2"/>
  </si>
  <si>
    <t>行削除不可　セル高さ変更不可</t>
    <rPh sb="0" eb="3">
      <t>ギョウサクジョ</t>
    </rPh>
    <rPh sb="3" eb="5">
      <t>フカ</t>
    </rPh>
    <rPh sb="8" eb="9">
      <t>タカ</t>
    </rPh>
    <rPh sb="10" eb="12">
      <t>ヘンコウ</t>
    </rPh>
    <rPh sb="12" eb="14">
      <t>フカ</t>
    </rPh>
    <phoneticPr fontId="2"/>
  </si>
  <si>
    <t>列 削 除 不 可   　セ ル 幅 変 更 不 可</t>
    <rPh sb="0" eb="1">
      <t>レツ</t>
    </rPh>
    <rPh sb="2" eb="3">
      <t>サク</t>
    </rPh>
    <rPh sb="4" eb="5">
      <t>ジョ</t>
    </rPh>
    <rPh sb="6" eb="7">
      <t>フ</t>
    </rPh>
    <rPh sb="8" eb="9">
      <t>カ</t>
    </rPh>
    <rPh sb="17" eb="18">
      <t>ハバ</t>
    </rPh>
    <rPh sb="19" eb="20">
      <t>ヘン</t>
    </rPh>
    <rPh sb="21" eb="22">
      <t>サラ</t>
    </rPh>
    <rPh sb="23" eb="24">
      <t>フ</t>
    </rPh>
    <rPh sb="25" eb="26">
      <t>カ</t>
    </rPh>
    <phoneticPr fontId="2"/>
  </si>
  <si>
    <t>No.</t>
    <phoneticPr fontId="2"/>
  </si>
  <si>
    <t>ｾｲﾌﾘ</t>
    <phoneticPr fontId="2"/>
  </si>
  <si>
    <t>ﾅﾌﾘ</t>
    <phoneticPr fontId="2"/>
  </si>
  <si>
    <t>◎</t>
    <phoneticPr fontId="2"/>
  </si>
  <si>
    <t>砲丸投4.0kg2</t>
    <rPh sb="0" eb="3">
      <t>ホウガンナ</t>
    </rPh>
    <phoneticPr fontId="2"/>
  </si>
  <si>
    <t>計算領域　削除不可</t>
    <rPh sb="0" eb="2">
      <t>ケイサン</t>
    </rPh>
    <rPh sb="2" eb="4">
      <t>リョウイキ</t>
    </rPh>
    <rPh sb="5" eb="7">
      <t>サクジョ</t>
    </rPh>
    <rPh sb="7" eb="9">
      <t>フカ</t>
    </rPh>
    <phoneticPr fontId="2"/>
  </si>
  <si>
    <t>配布するときは、
各シートをコピー、値の貼り付けをすること</t>
    <rPh sb="0" eb="2">
      <t>ハイフ</t>
    </rPh>
    <rPh sb="9" eb="10">
      <t>カク</t>
    </rPh>
    <rPh sb="18" eb="19">
      <t>アタイ</t>
    </rPh>
    <rPh sb="20" eb="21">
      <t>ハ</t>
    </rPh>
    <rPh sb="22" eb="23">
      <t>ツ</t>
    </rPh>
    <phoneticPr fontId="2"/>
  </si>
  <si>
    <t>砲丸投4.0kg2</t>
    <rPh sb="0" eb="3">
      <t>ホウガンナ</t>
    </rPh>
    <phoneticPr fontId="2"/>
  </si>
  <si>
    <r>
      <rPr>
        <b/>
        <sz val="22"/>
        <color rgb="FFFF0000"/>
        <rFont val="ＭＳ Ｐゴシック"/>
        <family val="3"/>
        <charset val="128"/>
      </rPr>
      <t xml:space="preserve">  ×</t>
    </r>
    <r>
      <rPr>
        <b/>
        <sz val="16"/>
        <color rgb="FFFF0000"/>
        <rFont val="ＭＳ Ｐゴシック"/>
        <family val="3"/>
        <charset val="128"/>
      </rPr>
      <t>が出たときは、障害区分と出場種目を見直してください。</t>
    </r>
    <rPh sb="4" eb="5">
      <t>デ</t>
    </rPh>
    <rPh sb="10" eb="12">
      <t>ショウガイ</t>
    </rPh>
    <rPh sb="12" eb="14">
      <t>クブン</t>
    </rPh>
    <rPh sb="15" eb="17">
      <t>シュツジョウ</t>
    </rPh>
    <rPh sb="17" eb="19">
      <t>シュモク</t>
    </rPh>
    <rPh sb="20" eb="22">
      <t>ミナオ</t>
    </rPh>
    <phoneticPr fontId="2"/>
  </si>
  <si>
    <r>
      <t xml:space="preserve">ゼッケン番号
</t>
    </r>
    <r>
      <rPr>
        <sz val="8"/>
        <color theme="1"/>
        <rFont val="ＭＳ Ｐゴシック"/>
        <family val="3"/>
        <charset val="128"/>
      </rPr>
      <t>（記入しない）</t>
    </r>
    <rPh sb="4" eb="6">
      <t>バンゴウ</t>
    </rPh>
    <rPh sb="8" eb="10">
      <t>キニュウ</t>
    </rPh>
    <phoneticPr fontId="2"/>
  </si>
  <si>
    <t>知的</t>
    <rPh sb="0" eb="2">
      <t>チテキ</t>
    </rPh>
    <phoneticPr fontId="2"/>
  </si>
  <si>
    <t>陸上</t>
    <rPh sb="0" eb="2">
      <t>リクジョウ</t>
    </rPh>
    <phoneticPr fontId="2"/>
  </si>
  <si>
    <t>知的陸上</t>
    <rPh sb="0" eb="2">
      <t>チテキ</t>
    </rPh>
    <rPh sb="2" eb="4">
      <t>リクジョウ</t>
    </rPh>
    <phoneticPr fontId="2"/>
  </si>
  <si>
    <t>知的卓球</t>
    <rPh sb="0" eb="2">
      <t>チテキ</t>
    </rPh>
    <rPh sb="2" eb="4">
      <t>タッキュウ</t>
    </rPh>
    <phoneticPr fontId="2"/>
  </si>
  <si>
    <t>知的ｱｰﾁｪﾘｰ</t>
    <rPh sb="0" eb="2">
      <t>チテキ</t>
    </rPh>
    <phoneticPr fontId="2"/>
  </si>
  <si>
    <t>知的ﾌﾗｲﾝｸﾞﾃﾞｨｽｸ</t>
    <rPh sb="0" eb="2">
      <t>チテキ</t>
    </rPh>
    <phoneticPr fontId="2"/>
  </si>
  <si>
    <t>▲</t>
    <phoneticPr fontId="2"/>
  </si>
  <si>
    <t>◎</t>
    <phoneticPr fontId="2"/>
  </si>
  <si>
    <t>×</t>
    <phoneticPr fontId="2"/>
  </si>
  <si>
    <t>知的ﾎﾞｯﾁｬ</t>
    <rPh sb="0" eb="2">
      <t>チテキ</t>
    </rPh>
    <phoneticPr fontId="2"/>
  </si>
  <si>
    <t>知的ﾎﾞｳﾘﾝｸﾞ</t>
    <rPh sb="0" eb="2">
      <t>チテキ</t>
    </rPh>
    <phoneticPr fontId="2"/>
  </si>
  <si>
    <t>知的陸上の判定</t>
    <rPh sb="0" eb="2">
      <t>チテキ</t>
    </rPh>
    <rPh sb="2" eb="4">
      <t>リクジョウ</t>
    </rPh>
    <rPh sb="5" eb="7">
      <t>ハンテイ</t>
    </rPh>
    <phoneticPr fontId="2"/>
  </si>
  <si>
    <t>知的陸上の判定後、正ならT9、誤ならR9</t>
    <rPh sb="0" eb="2">
      <t>チテキ</t>
    </rPh>
    <rPh sb="2" eb="4">
      <t>リクジョウ</t>
    </rPh>
    <rPh sb="5" eb="7">
      <t>ハンテイ</t>
    </rPh>
    <rPh sb="7" eb="8">
      <t>ゴ</t>
    </rPh>
    <rPh sb="9" eb="10">
      <t>セイ</t>
    </rPh>
    <rPh sb="15" eb="16">
      <t>ゴ</t>
    </rPh>
    <phoneticPr fontId="2"/>
  </si>
  <si>
    <t>精神陸上</t>
    <rPh sb="0" eb="2">
      <t>セイシン</t>
    </rPh>
    <rPh sb="2" eb="4">
      <t>リクジョウ</t>
    </rPh>
    <phoneticPr fontId="2"/>
  </si>
  <si>
    <t>精神陸上の判定</t>
    <rPh sb="0" eb="2">
      <t>セイシン</t>
    </rPh>
    <rPh sb="2" eb="4">
      <t>リクジョウ</t>
    </rPh>
    <rPh sb="5" eb="7">
      <t>ハンテイ</t>
    </rPh>
    <phoneticPr fontId="2"/>
  </si>
  <si>
    <t>最終判定</t>
    <rPh sb="0" eb="2">
      <t>サイシュウ</t>
    </rPh>
    <rPh sb="2" eb="4">
      <t>ハンテイ</t>
    </rPh>
    <phoneticPr fontId="2"/>
  </si>
  <si>
    <t>一般判定</t>
    <rPh sb="0" eb="2">
      <t>イッパン</t>
    </rPh>
    <rPh sb="2" eb="4">
      <t>ハンテイ</t>
    </rPh>
    <phoneticPr fontId="2"/>
  </si>
  <si>
    <t>精神卓球</t>
    <rPh sb="0" eb="2">
      <t>セイシン</t>
    </rPh>
    <rPh sb="2" eb="4">
      <t>タッキュウ</t>
    </rPh>
    <phoneticPr fontId="2"/>
  </si>
  <si>
    <t>計</t>
    <rPh sb="0" eb="1">
      <t>ケイ</t>
    </rPh>
    <phoneticPr fontId="2"/>
  </si>
  <si>
    <t>2　都城市</t>
  </si>
  <si>
    <t>（　　０９８５－４１－５２７７　　）</t>
    <phoneticPr fontId="2"/>
  </si>
  <si>
    <r>
      <rPr>
        <b/>
        <u/>
        <sz val="10"/>
        <color rgb="FFFF0000"/>
        <rFont val="ＭＳ Ｐゴシック"/>
        <family val="3"/>
        <charset val="128"/>
      </rPr>
      <t>競技</t>
    </r>
    <r>
      <rPr>
        <sz val="10"/>
        <rFont val="ＭＳ Ｐゴシック"/>
        <family val="3"/>
        <charset val="128"/>
      </rPr>
      <t>に必要な補助・使用する補装具等　(該当箇所を○で囲む。選択肢にない場合は記述）</t>
    </r>
    <rPh sb="0" eb="2">
      <t>キョウギ</t>
    </rPh>
    <rPh sb="3" eb="5">
      <t>ヒツヨウ</t>
    </rPh>
    <rPh sb="6" eb="8">
      <t>ホジョ</t>
    </rPh>
    <rPh sb="9" eb="11">
      <t>シヨウ</t>
    </rPh>
    <rPh sb="13" eb="16">
      <t>ホソウグ</t>
    </rPh>
    <rPh sb="16" eb="17">
      <t>トウ</t>
    </rPh>
    <rPh sb="19" eb="23">
      <t>ガイトウカショ</t>
    </rPh>
    <rPh sb="26" eb="27">
      <t>カコ</t>
    </rPh>
    <rPh sb="29" eb="32">
      <t>センタクシ</t>
    </rPh>
    <rPh sb="35" eb="37">
      <t>バアイ</t>
    </rPh>
    <rPh sb="38" eb="40">
      <t>キジュツ</t>
    </rPh>
    <phoneticPr fontId="2"/>
  </si>
  <si>
    <r>
      <t>その他</t>
    </r>
    <r>
      <rPr>
        <b/>
        <sz val="9"/>
        <color rgb="FFFF0000"/>
        <rFont val="ＭＳ Ｐゴシック"/>
        <family val="3"/>
        <charset val="128"/>
      </rPr>
      <t>競技</t>
    </r>
    <r>
      <rPr>
        <sz val="9"/>
        <rFont val="ＭＳ Ｐゴシック"/>
        <family val="3"/>
        <charset val="128"/>
      </rPr>
      <t>に使用するもの（例：タッピング棒　等）</t>
    </r>
    <rPh sb="2" eb="3">
      <t>タ</t>
    </rPh>
    <rPh sb="3" eb="5">
      <t>キョウギ</t>
    </rPh>
    <rPh sb="6" eb="8">
      <t>シヨウ</t>
    </rPh>
    <rPh sb="13" eb="14">
      <t>レイ</t>
    </rPh>
    <rPh sb="20" eb="21">
      <t>ボウ</t>
    </rPh>
    <rPh sb="22" eb="23">
      <t>トウ</t>
    </rPh>
    <phoneticPr fontId="2"/>
  </si>
  <si>
    <t>精神障害者保健福祉手帳
自立支援医療受給者証</t>
    <phoneticPr fontId="2"/>
  </si>
  <si>
    <t>の有無（該当箇所を○で囲む）　　※手帳を交付申請中も含む</t>
  </si>
  <si>
    <t>（第  １ ８  回）　　県名</t>
    <rPh sb="1" eb="2">
      <t>だい</t>
    </rPh>
    <rPh sb="9" eb="10">
      <t>かい</t>
    </rPh>
    <rPh sb="13" eb="15">
      <t>けんめい</t>
    </rPh>
    <phoneticPr fontId="2" type="Hiragana" alignment="distributed"/>
  </si>
  <si>
    <t>福井県</t>
    <rPh sb="0" eb="2">
      <t>フクイ</t>
    </rPh>
    <rPh sb="2" eb="3">
      <t>ケン</t>
    </rPh>
    <phoneticPr fontId="2"/>
  </si>
  <si>
    <t>出場種目</t>
    <rPh sb="0" eb="2">
      <t>シュツジョウ</t>
    </rPh>
    <rPh sb="2" eb="4">
      <t>シュモク</t>
    </rPh>
    <phoneticPr fontId="2"/>
  </si>
  <si>
    <t>水泳　25m</t>
    <rPh sb="0" eb="2">
      <t>スイエイ</t>
    </rPh>
    <phoneticPr fontId="2"/>
  </si>
  <si>
    <t>【　フライングディスク競技の左投げについて　】　　</t>
    <rPh sb="11" eb="13">
      <t>キョウギ</t>
    </rPh>
    <rPh sb="14" eb="16">
      <t>ヒダリナ</t>
    </rPh>
    <phoneticPr fontId="2"/>
  </si>
  <si>
    <t>〇をつける</t>
    <phoneticPr fontId="2"/>
  </si>
  <si>
    <t xml:space="preserve"> (　　　)</t>
    <phoneticPr fontId="2"/>
  </si>
  <si>
    <t>【　全国大会への出場について　】　　どちらかに　○　をつける</t>
    <rPh sb="2" eb="4">
      <t>ゼンコク</t>
    </rPh>
    <rPh sb="4" eb="6">
      <t>タイカイ</t>
    </rPh>
    <rPh sb="8" eb="10">
      <t>シュツジョウ</t>
    </rPh>
    <phoneticPr fontId="2"/>
  </si>
  <si>
    <t>【　フライングディスク競技の左投げについて　】</t>
    <rPh sb="11" eb="13">
      <t>キョウギ</t>
    </rPh>
    <rPh sb="14" eb="16">
      <t>ヒダリナ</t>
    </rPh>
    <phoneticPr fontId="2"/>
  </si>
  <si>
    <t>〇　をつける　 (　　　　　)</t>
    <phoneticPr fontId="2"/>
  </si>
  <si>
    <t>全国大会への選手として選考されたとき、
５泊６日の団体行動等をとることを遵守して</t>
    <rPh sb="0" eb="2">
      <t>ゼンコク</t>
    </rPh>
    <rPh sb="2" eb="4">
      <t>タイカイ</t>
    </rPh>
    <rPh sb="6" eb="8">
      <t>センシュ</t>
    </rPh>
    <rPh sb="11" eb="13">
      <t>センコウ</t>
    </rPh>
    <rPh sb="21" eb="22">
      <t>ハク</t>
    </rPh>
    <rPh sb="23" eb="24">
      <t>ニチ</t>
    </rPh>
    <rPh sb="25" eb="30">
      <t>ダンタイコウドウトウ</t>
    </rPh>
    <rPh sb="36" eb="38">
      <t>ジュンシュ</t>
    </rPh>
    <phoneticPr fontId="2"/>
  </si>
  <si>
    <t>メール</t>
    <phoneticPr fontId="2"/>
  </si>
  <si>
    <t xml:space="preserve"> (　　　　　　　　　　　　　　　　　　　　)</t>
    <phoneticPr fontId="2"/>
  </si>
  <si>
    <t>全国大会の選手として選考されたとき、
５泊６日の団体行動等をとることを遵守して</t>
    <rPh sb="0" eb="2">
      <t>ゼンコク</t>
    </rPh>
    <rPh sb="2" eb="4">
      <t>タイカイ</t>
    </rPh>
    <rPh sb="5" eb="7">
      <t>センシュ</t>
    </rPh>
    <rPh sb="10" eb="12">
      <t>センコウ</t>
    </rPh>
    <rPh sb="20" eb="21">
      <t>ハク</t>
    </rPh>
    <rPh sb="22" eb="23">
      <t>ニチ</t>
    </rPh>
    <rPh sb="24" eb="28">
      <t>ダンタイコウドウ</t>
    </rPh>
    <rPh sb="28" eb="29">
      <t>トウ</t>
    </rPh>
    <rPh sb="35" eb="37">
      <t>ジュンシュ</t>
    </rPh>
    <phoneticPr fontId="2"/>
  </si>
  <si>
    <t>（　　　　　　　　　　　　　　　　　　　　　　　　　）</t>
    <phoneticPr fontId="2"/>
  </si>
  <si>
    <t xml:space="preserve"> 　杖 ・ 車いす ・ 介助 ・ 音源 ・ ランプ 
手話　・　要約筆記　・　伴走　・　浮具</t>
    <rPh sb="2" eb="3">
      <t>ツエ</t>
    </rPh>
    <rPh sb="6" eb="7">
      <t>クルマ</t>
    </rPh>
    <rPh sb="12" eb="14">
      <t>カイジョ</t>
    </rPh>
    <rPh sb="17" eb="19">
      <t>オンゲン</t>
    </rPh>
    <rPh sb="28" eb="30">
      <t>シュワ</t>
    </rPh>
    <rPh sb="33" eb="35">
      <t>ヨウヤク</t>
    </rPh>
    <rPh sb="35" eb="37">
      <t>ヒッキ</t>
    </rPh>
    <rPh sb="40" eb="42">
      <t>バンソウ</t>
    </rPh>
    <rPh sb="45" eb="46">
      <t>ウ</t>
    </rPh>
    <rPh sb="46" eb="47">
      <t>グ</t>
    </rPh>
    <phoneticPr fontId="2"/>
  </si>
  <si>
    <t xml:space="preserve"> 　杖 ・ 車いす ・ 介助 ・ 音源 ・ ランプ 
手話　・　要約筆記　・　伴走　・　浮具</t>
    <rPh sb="2" eb="3">
      <t>ツエ</t>
    </rPh>
    <rPh sb="6" eb="7">
      <t>クルマ</t>
    </rPh>
    <rPh sb="12" eb="14">
      <t>カイジョ</t>
    </rPh>
    <rPh sb="17" eb="19">
      <t>オンゲン</t>
    </rPh>
    <rPh sb="28" eb="30">
      <t>シュワ</t>
    </rPh>
    <rPh sb="33" eb="37">
      <t>ヨウヤクヒッキ</t>
    </rPh>
    <rPh sb="40" eb="42">
      <t>バンソウ</t>
    </rPh>
    <rPh sb="45" eb="46">
      <t>ウ</t>
    </rPh>
    <rPh sb="46" eb="47">
      <t>グ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</si>
</sst>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[$-411]ggge&quot;年度&quot;"/>
    <numFmt numFmtId="177" formatCode="[$-411]ggge&quot;年&quot;m&quot;月&quot;d&quot;日&quot;&quot;現在で記入してください。&quot;"/>
    <numFmt numFmtId="178" formatCode="&quot;　１　年齢及び学年は、&quot;[$-411]ggge&quot;年&quot;m&quot;月&quot;d&quot;日&quot;&quot;現在で記入すること。（１３歳以上が参加対象となる。）&quot;"/>
    <numFmt numFmtId="179" formatCode="@&quot;歳&quot;"/>
    <numFmt numFmtId="180" formatCode="e&quot;年&quot;"/>
  </numFmts>
  <fonts count="44" x14ac:knownFonts="1">
    <font>
      <sz val="11"/>
      <name val="ＭＳ Ｐゴシック"/>
    </font>
    <font>
      <sz val="11"/>
      <color theme="1"/>
      <name val="ＭＳ ゴシック"/>
      <family val="2"/>
      <charset val="128"/>
    </font>
    <font>
      <sz val="6"/>
      <name val="ＭＳ Ｐゴシック"/>
      <family val="3"/>
      <charset val="128"/>
    </font>
    <font>
      <b/>
      <i/>
      <sz val="3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u val="double"/>
      <sz val="1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6"/>
      <name val="ＭＳ ゴシック"/>
      <family val="2"/>
      <charset val="128"/>
    </font>
    <font>
      <sz val="22"/>
      <name val="ＭＳ Ｐゴシック"/>
      <family val="3"/>
      <charset val="128"/>
    </font>
    <font>
      <sz val="24"/>
      <color rgb="FFFF0000"/>
      <name val="HGS創英角ｺﾞｼｯｸUB"/>
      <family val="3"/>
      <charset val="128"/>
    </font>
    <font>
      <b/>
      <sz val="2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22"/>
      <color theme="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2"/>
      <color rgb="FF444444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rgb="FFFF0000"/>
      </top>
      <bottom/>
      <diagonal/>
    </border>
    <border>
      <left style="hair">
        <color indexed="64"/>
      </left>
      <right style="hair">
        <color indexed="64"/>
      </right>
      <top style="thick">
        <color rgb="FFFF0000"/>
      </top>
      <bottom/>
      <diagonal/>
    </border>
    <border>
      <left style="hair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hair">
        <color indexed="64"/>
      </right>
      <top style="thick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rgb="FFFF0000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ck">
        <color rgb="FFFF0000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hair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rgb="FFFF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hair">
        <color indexed="64"/>
      </bottom>
      <diagonal/>
    </border>
    <border>
      <left style="thin">
        <color indexed="64"/>
      </left>
      <right style="thick">
        <color rgb="FFFF0000"/>
      </right>
      <top style="hair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ck">
        <color rgb="FF0070C0"/>
      </left>
      <right/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92D050"/>
      </left>
      <right/>
      <top/>
      <bottom/>
      <diagonal/>
    </border>
    <border>
      <left/>
      <right style="thick">
        <color rgb="FF92D050"/>
      </right>
      <top/>
      <bottom/>
      <diagonal/>
    </border>
    <border>
      <left style="thick">
        <color rgb="FFFF0000"/>
      </left>
      <right/>
      <top style="hair">
        <color indexed="64"/>
      </top>
      <bottom style="hair">
        <color indexed="64"/>
      </bottom>
      <diagonal/>
    </border>
    <border>
      <left/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rgb="FFFF0000"/>
      </right>
      <top style="hair">
        <color indexed="64"/>
      </top>
      <bottom/>
      <diagonal/>
    </border>
    <border>
      <left style="thick">
        <color rgb="FFFF0000"/>
      </left>
      <right/>
      <top style="hair">
        <color indexed="64"/>
      </top>
      <bottom/>
      <diagonal/>
    </border>
    <border>
      <left style="thick">
        <color rgb="FFFF0000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rgb="FFFF0000"/>
      </bottom>
      <diagonal/>
    </border>
    <border>
      <left style="thick">
        <color rgb="FFFF0000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FF0000"/>
      </left>
      <right style="hair">
        <color indexed="64"/>
      </right>
      <top/>
      <bottom style="thick">
        <color rgb="FFFF0000"/>
      </bottom>
      <diagonal/>
    </border>
    <border>
      <left style="hair">
        <color indexed="64"/>
      </left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/>
      <top/>
      <bottom style="thick">
        <color rgb="FFFF0000"/>
      </bottom>
      <diagonal/>
    </border>
    <border>
      <left/>
      <right style="hair">
        <color indexed="64"/>
      </right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rgb="FFFF0000"/>
      </right>
      <top style="hair">
        <color indexed="64"/>
      </top>
      <bottom style="medium">
        <color indexed="64"/>
      </bottom>
      <diagonal/>
    </border>
    <border>
      <left style="thick">
        <color rgb="FFFF0000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rgb="FFFF0000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FF0000"/>
      </left>
      <right style="medium">
        <color indexed="64"/>
      </right>
      <top style="thick">
        <color rgb="FFFF0000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0000"/>
      </top>
      <bottom style="hair">
        <color indexed="64"/>
      </bottom>
      <diagonal/>
    </border>
    <border>
      <left style="medium">
        <color indexed="64"/>
      </left>
      <right style="thick">
        <color rgb="FFFF0000"/>
      </right>
      <top style="thick">
        <color rgb="FFFF0000"/>
      </top>
      <bottom style="hair">
        <color indexed="64"/>
      </bottom>
      <diagonal/>
    </border>
    <border>
      <left style="thin">
        <color rgb="FFFF000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9" fillId="0" borderId="0">
      <alignment vertical="center" readingOrder="1"/>
    </xf>
  </cellStyleXfs>
  <cellXfs count="67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40" xfId="0" applyFont="1" applyBorder="1">
      <alignment vertical="center"/>
    </xf>
    <xf numFmtId="0" fontId="6" fillId="0" borderId="42" xfId="0" applyFont="1" applyBorder="1">
      <alignment vertical="center"/>
    </xf>
    <xf numFmtId="0" fontId="6" fillId="0" borderId="50" xfId="0" applyFont="1" applyBorder="1">
      <alignment vertical="center"/>
    </xf>
    <xf numFmtId="0" fontId="5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19" fillId="0" borderId="0" xfId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9" fillId="2" borderId="29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shrinkToFit="1"/>
    </xf>
    <xf numFmtId="0" fontId="19" fillId="0" borderId="5" xfId="1" applyBorder="1" applyAlignment="1">
      <alignment horizontal="center" vertical="center" shrinkToFit="1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65" xfId="0" applyFont="1" applyBorder="1">
      <alignment vertical="center"/>
    </xf>
    <xf numFmtId="0" fontId="4" fillId="0" borderId="65" xfId="0" applyFont="1" applyBorder="1" applyAlignment="1">
      <alignment horizontal="center" vertical="center"/>
    </xf>
    <xf numFmtId="0" fontId="19" fillId="4" borderId="0" xfId="1" applyFill="1">
      <alignment vertical="center"/>
    </xf>
    <xf numFmtId="0" fontId="19" fillId="0" borderId="60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4" fillId="0" borderId="61" xfId="0" applyFont="1" applyBorder="1">
      <alignment vertical="center"/>
    </xf>
    <xf numFmtId="0" fontId="4" fillId="0" borderId="83" xfId="0" applyFont="1" applyBorder="1">
      <alignment vertical="center"/>
    </xf>
    <xf numFmtId="0" fontId="4" fillId="0" borderId="60" xfId="0" applyFont="1" applyBorder="1">
      <alignment vertical="center"/>
    </xf>
    <xf numFmtId="0" fontId="19" fillId="0" borderId="65" xfId="0" applyFont="1" applyBorder="1">
      <alignment vertical="center"/>
    </xf>
    <xf numFmtId="0" fontId="4" fillId="0" borderId="81" xfId="0" applyFont="1" applyBorder="1">
      <alignment vertical="center"/>
    </xf>
    <xf numFmtId="0" fontId="0" fillId="0" borderId="60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90" xfId="0" applyFont="1" applyBorder="1">
      <alignment vertical="center"/>
    </xf>
    <xf numFmtId="0" fontId="19" fillId="0" borderId="92" xfId="0" applyFont="1" applyBorder="1" applyAlignment="1">
      <alignment horizontal="center" vertical="center"/>
    </xf>
    <xf numFmtId="0" fontId="4" fillId="0" borderId="93" xfId="0" applyFont="1" applyBorder="1">
      <alignment vertical="center"/>
    </xf>
    <xf numFmtId="0" fontId="4" fillId="0" borderId="91" xfId="0" applyFont="1" applyBorder="1">
      <alignment vertical="center"/>
    </xf>
    <xf numFmtId="0" fontId="4" fillId="0" borderId="92" xfId="0" applyFont="1" applyBorder="1">
      <alignment vertical="center"/>
    </xf>
    <xf numFmtId="0" fontId="4" fillId="0" borderId="94" xfId="0" applyFont="1" applyBorder="1">
      <alignment vertical="center"/>
    </xf>
    <xf numFmtId="0" fontId="4" fillId="0" borderId="69" xfId="0" applyFont="1" applyBorder="1">
      <alignment vertical="center"/>
    </xf>
    <xf numFmtId="0" fontId="19" fillId="0" borderId="69" xfId="0" applyFont="1" applyBorder="1" applyAlignment="1">
      <alignment horizontal="center" vertical="center"/>
    </xf>
    <xf numFmtId="0" fontId="4" fillId="0" borderId="82" xfId="0" applyFont="1" applyBorder="1">
      <alignment vertical="center"/>
    </xf>
    <xf numFmtId="0" fontId="6" fillId="0" borderId="81" xfId="0" applyFont="1" applyBorder="1">
      <alignment vertical="center"/>
    </xf>
    <xf numFmtId="0" fontId="6" fillId="0" borderId="65" xfId="0" applyFont="1" applyBorder="1">
      <alignment vertical="center"/>
    </xf>
    <xf numFmtId="0" fontId="10" fillId="0" borderId="65" xfId="0" applyFont="1" applyBorder="1">
      <alignment vertical="center"/>
    </xf>
    <xf numFmtId="0" fontId="10" fillId="0" borderId="81" xfId="0" applyFont="1" applyBorder="1">
      <alignment vertical="center"/>
    </xf>
    <xf numFmtId="0" fontId="6" fillId="0" borderId="69" xfId="0" applyFont="1" applyBorder="1">
      <alignment vertical="center"/>
    </xf>
    <xf numFmtId="0" fontId="12" fillId="0" borderId="69" xfId="0" applyFont="1" applyBorder="1">
      <alignment vertical="center"/>
    </xf>
    <xf numFmtId="0" fontId="12" fillId="0" borderId="65" xfId="0" applyFont="1" applyBorder="1">
      <alignment vertical="center"/>
    </xf>
    <xf numFmtId="0" fontId="12" fillId="0" borderId="81" xfId="0" applyFont="1" applyBorder="1">
      <alignment vertical="center"/>
    </xf>
    <xf numFmtId="0" fontId="12" fillId="0" borderId="69" xfId="0" applyFont="1" applyBorder="1" applyAlignment="1">
      <alignment vertical="center" shrinkToFit="1"/>
    </xf>
    <xf numFmtId="0" fontId="12" fillId="0" borderId="65" xfId="0" applyFont="1" applyBorder="1" applyAlignment="1">
      <alignment vertical="center" shrinkToFit="1"/>
    </xf>
    <xf numFmtId="0" fontId="12" fillId="0" borderId="81" xfId="0" applyFont="1" applyBorder="1" applyAlignment="1">
      <alignment vertical="center" shrinkToFit="1"/>
    </xf>
    <xf numFmtId="0" fontId="0" fillId="0" borderId="69" xfId="0" applyBorder="1" applyAlignment="1">
      <alignment horizontal="center" vertical="center"/>
    </xf>
    <xf numFmtId="0" fontId="10" fillId="0" borderId="69" xfId="0" applyFont="1" applyBorder="1">
      <alignment vertical="center"/>
    </xf>
    <xf numFmtId="0" fontId="12" fillId="0" borderId="69" xfId="0" applyFont="1" applyBorder="1" applyAlignment="1">
      <alignment vertical="center" textRotation="255" shrinkToFit="1"/>
    </xf>
    <xf numFmtId="0" fontId="12" fillId="0" borderId="65" xfId="0" applyFont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12" fillId="0" borderId="81" xfId="0" applyFont="1" applyBorder="1" applyAlignment="1">
      <alignment vertical="center" textRotation="255" shrinkToFit="1"/>
    </xf>
    <xf numFmtId="0" fontId="10" fillId="0" borderId="40" xfId="0" applyFont="1" applyBorder="1">
      <alignment vertical="center"/>
    </xf>
    <xf numFmtId="0" fontId="12" fillId="0" borderId="40" xfId="0" applyFont="1" applyBorder="1">
      <alignment vertical="center"/>
    </xf>
    <xf numFmtId="0" fontId="12" fillId="0" borderId="40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4" fillId="0" borderId="96" xfId="0" applyFont="1" applyBorder="1">
      <alignment vertical="center"/>
    </xf>
    <xf numFmtId="0" fontId="4" fillId="0" borderId="97" xfId="0" applyFont="1" applyBorder="1">
      <alignment vertical="center"/>
    </xf>
    <xf numFmtId="0" fontId="4" fillId="0" borderId="95" xfId="0" applyFont="1" applyBorder="1">
      <alignment vertical="center"/>
    </xf>
    <xf numFmtId="0" fontId="4" fillId="0" borderId="98" xfId="0" applyFont="1" applyBorder="1">
      <alignment vertical="center"/>
    </xf>
    <xf numFmtId="0" fontId="0" fillId="0" borderId="59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4" fillId="0" borderId="99" xfId="0" applyFont="1" applyBorder="1">
      <alignment vertical="center"/>
    </xf>
    <xf numFmtId="0" fontId="0" fillId="0" borderId="101" xfId="0" applyBorder="1" applyAlignment="1">
      <alignment horizontal="center" vertical="center"/>
    </xf>
    <xf numFmtId="0" fontId="19" fillId="0" borderId="101" xfId="0" applyFont="1" applyBorder="1" applyAlignment="1">
      <alignment horizontal="center" vertical="center"/>
    </xf>
    <xf numFmtId="0" fontId="4" fillId="0" borderId="102" xfId="0" applyFont="1" applyBorder="1">
      <alignment vertical="center"/>
    </xf>
    <xf numFmtId="0" fontId="4" fillId="0" borderId="100" xfId="0" applyFont="1" applyBorder="1">
      <alignment vertical="center"/>
    </xf>
    <xf numFmtId="0" fontId="4" fillId="0" borderId="101" xfId="0" applyFont="1" applyBorder="1">
      <alignment vertical="center"/>
    </xf>
    <xf numFmtId="0" fontId="0" fillId="0" borderId="100" xfId="0" applyBorder="1" applyAlignment="1">
      <alignment horizontal="center" vertical="center"/>
    </xf>
    <xf numFmtId="0" fontId="4" fillId="0" borderId="103" xfId="0" applyFont="1" applyBorder="1">
      <alignment vertical="center"/>
    </xf>
    <xf numFmtId="0" fontId="19" fillId="0" borderId="104" xfId="0" applyFont="1" applyBorder="1" applyAlignment="1">
      <alignment horizontal="center" vertical="center"/>
    </xf>
    <xf numFmtId="0" fontId="19" fillId="0" borderId="105" xfId="0" applyFont="1" applyBorder="1" applyAlignment="1">
      <alignment horizontal="center" vertical="center"/>
    </xf>
    <xf numFmtId="0" fontId="19" fillId="0" borderId="106" xfId="0" applyFont="1" applyBorder="1" applyAlignment="1">
      <alignment horizontal="center" vertical="center"/>
    </xf>
    <xf numFmtId="0" fontId="4" fillId="0" borderId="104" xfId="0" applyFont="1" applyBorder="1">
      <alignment vertical="center"/>
    </xf>
    <xf numFmtId="0" fontId="6" fillId="0" borderId="105" xfId="0" applyFont="1" applyBorder="1">
      <alignment vertical="center"/>
    </xf>
    <xf numFmtId="0" fontId="6" fillId="0" borderId="106" xfId="0" applyFont="1" applyBorder="1">
      <alignment vertical="center"/>
    </xf>
    <xf numFmtId="0" fontId="6" fillId="0" borderId="104" xfId="0" applyFont="1" applyBorder="1">
      <alignment vertical="center"/>
    </xf>
    <xf numFmtId="0" fontId="6" fillId="0" borderId="61" xfId="0" applyFont="1" applyBorder="1">
      <alignment vertical="center"/>
    </xf>
    <xf numFmtId="0" fontId="6" fillId="0" borderId="83" xfId="0" applyFont="1" applyBorder="1">
      <alignment vertical="center"/>
    </xf>
    <xf numFmtId="0" fontId="6" fillId="0" borderId="82" xfId="0" applyFont="1" applyBorder="1">
      <alignment vertical="center"/>
    </xf>
    <xf numFmtId="0" fontId="4" fillId="0" borderId="105" xfId="0" applyFont="1" applyBorder="1">
      <alignment vertical="center"/>
    </xf>
    <xf numFmtId="0" fontId="4" fillId="0" borderId="107" xfId="0" applyFont="1" applyBorder="1">
      <alignment vertical="center"/>
    </xf>
    <xf numFmtId="0" fontId="4" fillId="0" borderId="106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42" xfId="0" applyFont="1" applyBorder="1">
      <alignment vertical="center"/>
    </xf>
    <xf numFmtId="0" fontId="0" fillId="0" borderId="104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4" fillId="0" borderId="8" xfId="1" applyFont="1" applyBorder="1" applyAlignment="1">
      <alignment horizontal="center" vertical="center" shrinkToFit="1"/>
    </xf>
    <xf numFmtId="0" fontId="4" fillId="2" borderId="44" xfId="1" applyFont="1" applyFill="1" applyBorder="1" applyAlignment="1">
      <alignment horizontal="center" vertical="center" shrinkToFit="1"/>
    </xf>
    <xf numFmtId="0" fontId="4" fillId="2" borderId="48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9" fillId="0" borderId="79" xfId="1" applyBorder="1" applyAlignment="1">
      <alignment horizontal="center" vertical="center" shrinkToFit="1"/>
    </xf>
    <xf numFmtId="0" fontId="19" fillId="0" borderId="76" xfId="1" applyBorder="1" applyAlignment="1">
      <alignment horizontal="center" vertical="center" shrinkToFit="1"/>
    </xf>
    <xf numFmtId="0" fontId="19" fillId="0" borderId="7" xfId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19" fillId="4" borderId="4" xfId="1" applyFill="1" applyBorder="1" applyAlignment="1">
      <alignment horizontal="center" vertical="center"/>
    </xf>
    <xf numFmtId="0" fontId="13" fillId="0" borderId="0" xfId="1" applyFont="1">
      <alignment vertical="center"/>
    </xf>
    <xf numFmtId="0" fontId="9" fillId="0" borderId="111" xfId="1" applyFont="1" applyBorder="1" applyAlignment="1">
      <alignment horizontal="center" vertical="center"/>
    </xf>
    <xf numFmtId="0" fontId="13" fillId="0" borderId="112" xfId="1" applyFont="1" applyBorder="1">
      <alignment vertical="center"/>
    </xf>
    <xf numFmtId="0" fontId="4" fillId="0" borderId="14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4" fillId="2" borderId="48" xfId="1" applyFont="1" applyFill="1" applyBorder="1" applyAlignment="1">
      <alignment vertical="center" shrinkToFit="1"/>
    </xf>
    <xf numFmtId="0" fontId="4" fillId="0" borderId="20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 shrinkToFit="1"/>
    </xf>
    <xf numFmtId="0" fontId="8" fillId="0" borderId="67" xfId="1" applyFont="1" applyBorder="1" applyAlignment="1">
      <alignment horizontal="center" vertical="center" shrinkToFit="1"/>
    </xf>
    <xf numFmtId="0" fontId="19" fillId="0" borderId="83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4" fillId="0" borderId="0" xfId="1" applyFont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13" fillId="0" borderId="0" xfId="1" applyFont="1" applyAlignment="1">
      <alignment horizontal="right" vertical="center"/>
    </xf>
    <xf numFmtId="0" fontId="19" fillId="0" borderId="82" xfId="0" applyFont="1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10" fillId="0" borderId="106" xfId="0" applyFont="1" applyBorder="1">
      <alignment vertical="center"/>
    </xf>
    <xf numFmtId="0" fontId="10" fillId="0" borderId="104" xfId="0" applyFont="1" applyBorder="1">
      <alignment vertical="center"/>
    </xf>
    <xf numFmtId="0" fontId="10" fillId="0" borderId="105" xfId="0" applyFont="1" applyBorder="1">
      <alignment vertical="center"/>
    </xf>
    <xf numFmtId="0" fontId="16" fillId="0" borderId="116" xfId="0" applyFont="1" applyBorder="1" applyAlignment="1">
      <alignment textRotation="255" shrinkToFit="1"/>
    </xf>
    <xf numFmtId="0" fontId="4" fillId="0" borderId="117" xfId="0" applyFont="1" applyBorder="1" applyAlignment="1">
      <alignment textRotation="255" shrinkToFit="1"/>
    </xf>
    <xf numFmtId="0" fontId="4" fillId="0" borderId="118" xfId="0" applyFont="1" applyBorder="1" applyAlignment="1">
      <alignment textRotation="255" shrinkToFit="1"/>
    </xf>
    <xf numFmtId="0" fontId="4" fillId="0" borderId="116" xfId="0" applyFont="1" applyBorder="1" applyAlignment="1">
      <alignment textRotation="255" shrinkToFit="1"/>
    </xf>
    <xf numFmtId="0" fontId="4" fillId="0" borderId="3" xfId="0" applyFont="1" applyBorder="1" applyAlignment="1">
      <alignment textRotation="255" shrinkToFit="1"/>
    </xf>
    <xf numFmtId="0" fontId="4" fillId="0" borderId="48" xfId="1" applyFont="1" applyBorder="1" applyAlignment="1">
      <alignment horizontal="center" vertical="center" wrapText="1" shrinkToFit="1"/>
    </xf>
    <xf numFmtId="0" fontId="9" fillId="2" borderId="44" xfId="1" applyFont="1" applyFill="1" applyBorder="1" applyAlignment="1">
      <alignment horizontal="center" vertical="center" wrapText="1" shrinkToFit="1"/>
    </xf>
    <xf numFmtId="0" fontId="4" fillId="0" borderId="1" xfId="1" applyFont="1" applyBorder="1" applyAlignment="1">
      <alignment horizontal="distributed" vertical="center" indent="1" shrinkToFit="1"/>
    </xf>
    <xf numFmtId="0" fontId="4" fillId="0" borderId="0" xfId="1" applyFont="1" applyAlignment="1">
      <alignment vertical="center" shrinkToFit="1"/>
    </xf>
    <xf numFmtId="0" fontId="19" fillId="0" borderId="65" xfId="1" applyBorder="1">
      <alignment vertical="center"/>
    </xf>
    <xf numFmtId="0" fontId="4" fillId="0" borderId="65" xfId="1" applyFont="1" applyBorder="1">
      <alignment vertical="center"/>
    </xf>
    <xf numFmtId="0" fontId="19" fillId="0" borderId="124" xfId="1" applyBorder="1">
      <alignment vertical="center"/>
    </xf>
    <xf numFmtId="0" fontId="4" fillId="0" borderId="123" xfId="1" applyFont="1" applyBorder="1" applyAlignment="1">
      <alignment horizontal="left" vertical="center"/>
    </xf>
    <xf numFmtId="0" fontId="4" fillId="0" borderId="123" xfId="1" applyFont="1" applyBorder="1">
      <alignment vertical="center"/>
    </xf>
    <xf numFmtId="0" fontId="5" fillId="0" borderId="132" xfId="0" applyFont="1" applyBorder="1">
      <alignment vertical="center"/>
    </xf>
    <xf numFmtId="0" fontId="4" fillId="0" borderId="133" xfId="0" applyFont="1" applyBorder="1">
      <alignment vertical="center"/>
    </xf>
    <xf numFmtId="0" fontId="4" fillId="0" borderId="134" xfId="0" applyFont="1" applyBorder="1">
      <alignment vertical="center"/>
    </xf>
    <xf numFmtId="0" fontId="16" fillId="0" borderId="136" xfId="0" applyFont="1" applyBorder="1" applyAlignment="1">
      <alignment horizontal="center" vertical="center"/>
    </xf>
    <xf numFmtId="0" fontId="16" fillId="0" borderId="137" xfId="0" applyFont="1" applyBorder="1" applyAlignment="1">
      <alignment horizontal="center" vertical="center"/>
    </xf>
    <xf numFmtId="0" fontId="16" fillId="0" borderId="138" xfId="0" applyFont="1" applyBorder="1" applyAlignment="1">
      <alignment horizontal="center" vertical="center"/>
    </xf>
    <xf numFmtId="0" fontId="4" fillId="0" borderId="138" xfId="0" applyFont="1" applyBorder="1" applyAlignment="1">
      <alignment horizontal="center" vertical="center"/>
    </xf>
    <xf numFmtId="0" fontId="4" fillId="0" borderId="136" xfId="0" applyFont="1" applyBorder="1" applyAlignment="1">
      <alignment horizontal="center" vertical="center"/>
    </xf>
    <xf numFmtId="0" fontId="4" fillId="0" borderId="137" xfId="0" applyFont="1" applyBorder="1" applyAlignment="1">
      <alignment horizontal="center" vertical="center"/>
    </xf>
    <xf numFmtId="0" fontId="0" fillId="0" borderId="138" xfId="0" applyBorder="1">
      <alignment vertical="center"/>
    </xf>
    <xf numFmtId="0" fontId="0" fillId="0" borderId="136" xfId="0" applyBorder="1">
      <alignment vertical="center"/>
    </xf>
    <xf numFmtId="0" fontId="0" fillId="0" borderId="137" xfId="0" applyBorder="1">
      <alignment vertical="center"/>
    </xf>
    <xf numFmtId="0" fontId="19" fillId="0" borderId="136" xfId="0" applyFont="1" applyBorder="1">
      <alignment vertical="center"/>
    </xf>
    <xf numFmtId="0" fontId="19" fillId="0" borderId="139" xfId="0" applyFont="1" applyBorder="1">
      <alignment vertical="center"/>
    </xf>
    <xf numFmtId="0" fontId="4" fillId="0" borderId="140" xfId="0" applyFont="1" applyBorder="1">
      <alignment vertical="center"/>
    </xf>
    <xf numFmtId="0" fontId="19" fillId="0" borderId="0" xfId="1" applyAlignment="1">
      <alignment horizontal="center" vertical="center"/>
    </xf>
    <xf numFmtId="0" fontId="25" fillId="0" borderId="0" xfId="1" applyFont="1">
      <alignment vertical="center"/>
    </xf>
    <xf numFmtId="0" fontId="4" fillId="4" borderId="0" xfId="0" applyFont="1" applyFill="1">
      <alignment vertical="center"/>
    </xf>
    <xf numFmtId="0" fontId="4" fillId="0" borderId="144" xfId="0" applyFont="1" applyBorder="1" applyAlignment="1">
      <alignment horizontal="center" vertical="center"/>
    </xf>
    <xf numFmtId="0" fontId="4" fillId="0" borderId="145" xfId="0" applyFont="1" applyBorder="1" applyAlignment="1">
      <alignment horizontal="center" vertical="center"/>
    </xf>
    <xf numFmtId="0" fontId="4" fillId="0" borderId="146" xfId="0" applyFont="1" applyBorder="1" applyAlignment="1">
      <alignment horizontal="center" vertical="center"/>
    </xf>
    <xf numFmtId="0" fontId="16" fillId="0" borderId="148" xfId="0" applyFont="1" applyBorder="1" applyAlignment="1">
      <alignment horizontal="center" vertical="center"/>
    </xf>
    <xf numFmtId="0" fontId="16" fillId="0" borderId="149" xfId="0" applyFont="1" applyBorder="1" applyAlignment="1">
      <alignment horizontal="center" vertical="center"/>
    </xf>
    <xf numFmtId="0" fontId="4" fillId="0" borderId="150" xfId="1" applyFont="1" applyBorder="1" applyAlignment="1">
      <alignment horizontal="left" vertical="center"/>
    </xf>
    <xf numFmtId="0" fontId="4" fillId="0" borderId="92" xfId="1" applyFont="1" applyBorder="1">
      <alignment vertical="center"/>
    </xf>
    <xf numFmtId="0" fontId="4" fillId="0" borderId="120" xfId="1" applyFont="1" applyBorder="1">
      <alignment vertical="center"/>
    </xf>
    <xf numFmtId="0" fontId="4" fillId="0" borderId="101" xfId="1" applyFont="1" applyBorder="1">
      <alignment vertical="center"/>
    </xf>
    <xf numFmtId="0" fontId="19" fillId="0" borderId="101" xfId="1" applyBorder="1">
      <alignment vertical="center"/>
    </xf>
    <xf numFmtId="0" fontId="4" fillId="0" borderId="151" xfId="1" applyFont="1" applyBorder="1">
      <alignment vertical="center"/>
    </xf>
    <xf numFmtId="0" fontId="4" fillId="0" borderId="155" xfId="1" applyFont="1" applyBorder="1" applyAlignment="1">
      <alignment horizontal="left" vertical="center"/>
    </xf>
    <xf numFmtId="0" fontId="4" fillId="0" borderId="119" xfId="1" applyFont="1" applyBorder="1">
      <alignment vertical="center"/>
    </xf>
    <xf numFmtId="0" fontId="4" fillId="0" borderId="85" xfId="1" applyFont="1" applyBorder="1">
      <alignment vertical="center"/>
    </xf>
    <xf numFmtId="0" fontId="4" fillId="0" borderId="107" xfId="1" applyFont="1" applyBorder="1">
      <alignment vertical="center"/>
    </xf>
    <xf numFmtId="0" fontId="19" fillId="0" borderId="105" xfId="1" applyBorder="1">
      <alignment vertical="center"/>
    </xf>
    <xf numFmtId="0" fontId="4" fillId="0" borderId="105" xfId="1" applyFont="1" applyBorder="1">
      <alignment vertical="center"/>
    </xf>
    <xf numFmtId="0" fontId="19" fillId="0" borderId="85" xfId="1" applyBorder="1">
      <alignment vertical="center"/>
    </xf>
    <xf numFmtId="0" fontId="19" fillId="0" borderId="119" xfId="1" applyBorder="1">
      <alignment vertical="center"/>
    </xf>
    <xf numFmtId="0" fontId="4" fillId="0" borderId="157" xfId="1" applyFont="1" applyBorder="1" applyAlignment="1">
      <alignment horizontal="left" vertical="center"/>
    </xf>
    <xf numFmtId="0" fontId="4" fillId="8" borderId="158" xfId="1" applyFont="1" applyFill="1" applyBorder="1">
      <alignment vertical="center"/>
    </xf>
    <xf numFmtId="0" fontId="4" fillId="8" borderId="159" xfId="1" applyFont="1" applyFill="1" applyBorder="1">
      <alignment vertical="center"/>
    </xf>
    <xf numFmtId="0" fontId="4" fillId="8" borderId="160" xfId="1" applyFont="1" applyFill="1" applyBorder="1">
      <alignment vertical="center"/>
    </xf>
    <xf numFmtId="0" fontId="19" fillId="8" borderId="159" xfId="1" applyFill="1" applyBorder="1">
      <alignment vertical="center"/>
    </xf>
    <xf numFmtId="0" fontId="4" fillId="3" borderId="152" xfId="1" applyFont="1" applyFill="1" applyBorder="1" applyAlignment="1">
      <alignment horizontal="center" vertical="center"/>
    </xf>
    <xf numFmtId="0" fontId="4" fillId="3" borderId="96" xfId="1" applyFont="1" applyFill="1" applyBorder="1" applyAlignment="1">
      <alignment horizontal="center" vertical="center"/>
    </xf>
    <xf numFmtId="0" fontId="19" fillId="3" borderId="96" xfId="1" applyFill="1" applyBorder="1" applyAlignment="1">
      <alignment horizontal="center" vertical="center"/>
    </xf>
    <xf numFmtId="0" fontId="4" fillId="3" borderId="96" xfId="1" applyFont="1" applyFill="1" applyBorder="1" applyAlignment="1">
      <alignment horizontal="center" vertical="center" wrapText="1"/>
    </xf>
    <xf numFmtId="0" fontId="4" fillId="3" borderId="153" xfId="1" applyFont="1" applyFill="1" applyBorder="1" applyAlignment="1">
      <alignment horizontal="center" vertical="center" wrapText="1"/>
    </xf>
    <xf numFmtId="0" fontId="4" fillId="3" borderId="154" xfId="1" applyFont="1" applyFill="1" applyBorder="1" applyAlignment="1">
      <alignment horizontal="center" vertical="center"/>
    </xf>
    <xf numFmtId="0" fontId="4" fillId="0" borderId="155" xfId="1" applyFont="1" applyBorder="1" applyAlignment="1">
      <alignment horizontal="center" vertical="center"/>
    </xf>
    <xf numFmtId="0" fontId="4" fillId="3" borderId="97" xfId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6" fillId="0" borderId="147" xfId="0" applyFont="1" applyBorder="1" applyAlignment="1">
      <alignment horizontal="left" vertical="center"/>
    </xf>
    <xf numFmtId="0" fontId="16" fillId="0" borderId="84" xfId="0" applyFont="1" applyBorder="1" applyAlignment="1">
      <alignment horizontal="left" vertical="center"/>
    </xf>
    <xf numFmtId="0" fontId="16" fillId="0" borderId="67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147" xfId="0" applyFont="1" applyBorder="1" applyAlignment="1">
      <alignment horizontal="left" vertical="center"/>
    </xf>
    <xf numFmtId="0" fontId="4" fillId="0" borderId="84" xfId="0" applyFont="1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147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19" fillId="0" borderId="67" xfId="0" applyFont="1" applyBorder="1" applyAlignment="1">
      <alignment horizontal="left" vertical="center"/>
    </xf>
    <xf numFmtId="0" fontId="19" fillId="0" borderId="147" xfId="0" applyFont="1" applyBorder="1" applyAlignment="1">
      <alignment horizontal="left" vertical="center"/>
    </xf>
    <xf numFmtId="0" fontId="19" fillId="0" borderId="84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52" xfId="1" applyFont="1" applyBorder="1" applyAlignment="1">
      <alignment horizontal="left" vertical="center"/>
    </xf>
    <xf numFmtId="0" fontId="19" fillId="0" borderId="96" xfId="1" applyBorder="1">
      <alignment vertical="center"/>
    </xf>
    <xf numFmtId="0" fontId="4" fillId="0" borderId="96" xfId="1" applyFont="1" applyBorder="1">
      <alignment vertical="center"/>
    </xf>
    <xf numFmtId="0" fontId="19" fillId="0" borderId="161" xfId="1" applyBorder="1">
      <alignment vertical="center"/>
    </xf>
    <xf numFmtId="0" fontId="19" fillId="0" borderId="156" xfId="1" applyBorder="1">
      <alignment vertical="center"/>
    </xf>
    <xf numFmtId="0" fontId="19" fillId="0" borderId="162" xfId="1" applyBorder="1">
      <alignment vertical="center"/>
    </xf>
    <xf numFmtId="0" fontId="19" fillId="0" borderId="152" xfId="1" applyBorder="1">
      <alignment vertical="center"/>
    </xf>
    <xf numFmtId="0" fontId="19" fillId="0" borderId="153" xfId="1" applyBorder="1">
      <alignment vertical="center"/>
    </xf>
    <xf numFmtId="0" fontId="19" fillId="0" borderId="97" xfId="1" applyBorder="1">
      <alignment vertical="center"/>
    </xf>
    <xf numFmtId="0" fontId="19" fillId="0" borderId="163" xfId="1" applyBorder="1">
      <alignment vertical="center"/>
    </xf>
    <xf numFmtId="0" fontId="19" fillId="0" borderId="102" xfId="1" applyBorder="1">
      <alignment vertical="center"/>
    </xf>
    <xf numFmtId="0" fontId="19" fillId="0" borderId="164" xfId="1" applyBorder="1">
      <alignment vertical="center"/>
    </xf>
    <xf numFmtId="0" fontId="5" fillId="0" borderId="0" xfId="1" applyFont="1" applyAlignment="1">
      <alignment vertical="center" wrapText="1"/>
    </xf>
    <xf numFmtId="0" fontId="4" fillId="0" borderId="169" xfId="0" applyFont="1" applyBorder="1">
      <alignment vertical="center"/>
    </xf>
    <xf numFmtId="0" fontId="4" fillId="0" borderId="113" xfId="0" applyFont="1" applyBorder="1">
      <alignment vertical="center"/>
    </xf>
    <xf numFmtId="0" fontId="4" fillId="0" borderId="170" xfId="0" applyFont="1" applyBorder="1">
      <alignment vertical="center"/>
    </xf>
    <xf numFmtId="0" fontId="19" fillId="0" borderId="169" xfId="0" applyFont="1" applyBorder="1" applyAlignment="1">
      <alignment horizontal="center" vertical="center"/>
    </xf>
    <xf numFmtId="0" fontId="19" fillId="4" borderId="0" xfId="1" applyFill="1" applyAlignment="1">
      <alignment horizontal="left" vertical="center"/>
    </xf>
    <xf numFmtId="0" fontId="19" fillId="0" borderId="0" xfId="1" applyAlignment="1">
      <alignment horizontal="left" vertical="center"/>
    </xf>
    <xf numFmtId="0" fontId="19" fillId="11" borderId="0" xfId="1" applyFill="1">
      <alignment vertical="center"/>
    </xf>
    <xf numFmtId="0" fontId="4" fillId="8" borderId="172" xfId="1" applyFont="1" applyFill="1" applyBorder="1">
      <alignment vertical="center"/>
    </xf>
    <xf numFmtId="0" fontId="4" fillId="8" borderId="173" xfId="1" applyFont="1" applyFill="1" applyBorder="1">
      <alignment vertical="center"/>
    </xf>
    <xf numFmtId="0" fontId="4" fillId="8" borderId="174" xfId="1" applyFont="1" applyFill="1" applyBorder="1" applyAlignment="1">
      <alignment horizontal="left" vertical="center"/>
    </xf>
    <xf numFmtId="0" fontId="4" fillId="8" borderId="175" xfId="1" applyFont="1" applyFill="1" applyBorder="1" applyAlignment="1">
      <alignment horizontal="left" vertical="center"/>
    </xf>
    <xf numFmtId="0" fontId="4" fillId="8" borderId="176" xfId="1" applyFont="1" applyFill="1" applyBorder="1" applyAlignment="1">
      <alignment horizontal="left" vertical="center"/>
    </xf>
    <xf numFmtId="0" fontId="19" fillId="8" borderId="174" xfId="1" applyFill="1" applyBorder="1" applyAlignment="1">
      <alignment horizontal="center" vertical="center"/>
    </xf>
    <xf numFmtId="0" fontId="4" fillId="8" borderId="175" xfId="1" applyFont="1" applyFill="1" applyBorder="1" applyAlignment="1">
      <alignment horizontal="center" vertical="center"/>
    </xf>
    <xf numFmtId="0" fontId="4" fillId="8" borderId="177" xfId="1" applyFont="1" applyFill="1" applyBorder="1" applyAlignment="1">
      <alignment horizontal="left" vertical="center"/>
    </xf>
    <xf numFmtId="0" fontId="4" fillId="8" borderId="178" xfId="1" applyFont="1" applyFill="1" applyBorder="1">
      <alignment vertical="center"/>
    </xf>
    <xf numFmtId="0" fontId="4" fillId="8" borderId="178" xfId="1" applyFont="1" applyFill="1" applyBorder="1" applyAlignment="1">
      <alignment vertical="center" wrapText="1"/>
    </xf>
    <xf numFmtId="0" fontId="4" fillId="8" borderId="179" xfId="1" applyFont="1" applyFill="1" applyBorder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0" fontId="0" fillId="4" borderId="0" xfId="0" applyFill="1">
      <alignment vertical="center"/>
    </xf>
    <xf numFmtId="14" fontId="27" fillId="4" borderId="0" xfId="1" applyNumberFormat="1" applyFont="1" applyFill="1">
      <alignment vertical="center"/>
    </xf>
    <xf numFmtId="0" fontId="5" fillId="4" borderId="0" xfId="0" applyFont="1" applyFill="1" applyAlignment="1">
      <alignment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11" fillId="4" borderId="0" xfId="0" applyFont="1" applyFill="1">
      <alignment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>
      <alignment vertical="center" shrinkToFit="1"/>
    </xf>
    <xf numFmtId="0" fontId="4" fillId="4" borderId="0" xfId="1" applyFont="1" applyFill="1">
      <alignment vertical="center"/>
    </xf>
    <xf numFmtId="0" fontId="4" fillId="4" borderId="0" xfId="1" applyFont="1" applyFill="1" applyAlignment="1">
      <alignment vertical="center" shrinkToFit="1"/>
    </xf>
    <xf numFmtId="0" fontId="4" fillId="4" borderId="0" xfId="1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34" fillId="10" borderId="5" xfId="0" applyFont="1" applyFill="1" applyBorder="1" applyAlignment="1">
      <alignment horizontal="center" vertical="center" wrapText="1"/>
    </xf>
    <xf numFmtId="0" fontId="34" fillId="10" borderId="181" xfId="0" applyFont="1" applyFill="1" applyBorder="1" applyAlignment="1">
      <alignment horizontal="center" vertical="center" wrapText="1"/>
    </xf>
    <xf numFmtId="0" fontId="34" fillId="10" borderId="182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33" fillId="4" borderId="5" xfId="1" applyFont="1" applyFill="1" applyBorder="1" applyAlignment="1">
      <alignment horizontal="center" vertical="center" wrapText="1"/>
    </xf>
    <xf numFmtId="57" fontId="33" fillId="4" borderId="5" xfId="0" applyNumberFormat="1" applyFont="1" applyFill="1" applyBorder="1" applyAlignment="1">
      <alignment horizontal="center" vertical="center" wrapText="1"/>
    </xf>
    <xf numFmtId="0" fontId="33" fillId="4" borderId="181" xfId="1" applyFont="1" applyFill="1" applyBorder="1" applyAlignment="1">
      <alignment horizontal="center" vertical="center"/>
    </xf>
    <xf numFmtId="0" fontId="33" fillId="4" borderId="181" xfId="0" applyFont="1" applyFill="1" applyBorder="1" applyAlignment="1">
      <alignment horizontal="center" vertical="center"/>
    </xf>
    <xf numFmtId="0" fontId="33" fillId="4" borderId="182" xfId="0" applyFont="1" applyFill="1" applyBorder="1" applyAlignment="1">
      <alignment horizontal="center" vertical="center"/>
    </xf>
    <xf numFmtId="57" fontId="33" fillId="4" borderId="5" xfId="1" applyNumberFormat="1" applyFont="1" applyFill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center" vertical="center"/>
    </xf>
    <xf numFmtId="0" fontId="36" fillId="4" borderId="181" xfId="0" applyFont="1" applyFill="1" applyBorder="1" applyAlignment="1">
      <alignment horizontal="center" vertical="center"/>
    </xf>
    <xf numFmtId="0" fontId="36" fillId="4" borderId="182" xfId="0" applyFont="1" applyFill="1" applyBorder="1" applyAlignment="1">
      <alignment horizontal="center" vertical="center"/>
    </xf>
    <xf numFmtId="0" fontId="33" fillId="4" borderId="16" xfId="0" applyFont="1" applyFill="1" applyBorder="1" applyAlignment="1">
      <alignment horizontal="center" vertical="center"/>
    </xf>
    <xf numFmtId="0" fontId="36" fillId="4" borderId="16" xfId="0" applyFont="1" applyFill="1" applyBorder="1" applyAlignment="1">
      <alignment horizontal="center" vertical="center"/>
    </xf>
    <xf numFmtId="0" fontId="36" fillId="4" borderId="183" xfId="0" applyFont="1" applyFill="1" applyBorder="1" applyAlignment="1">
      <alignment horizontal="center" vertical="center"/>
    </xf>
    <xf numFmtId="0" fontId="36" fillId="4" borderId="18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17" xfId="0" applyFont="1" applyBorder="1" applyAlignment="1">
      <alignment horizontal="center" textRotation="255" shrinkToFit="1"/>
    </xf>
    <xf numFmtId="0" fontId="19" fillId="3" borderId="105" xfId="0" applyFont="1" applyFill="1" applyBorder="1" applyAlignment="1">
      <alignment horizontal="center" vertical="center"/>
    </xf>
    <xf numFmtId="0" fontId="19" fillId="3" borderId="65" xfId="0" applyFont="1" applyFill="1" applyBorder="1" applyAlignment="1">
      <alignment horizontal="center" vertical="center"/>
    </xf>
    <xf numFmtId="0" fontId="29" fillId="4" borderId="0" xfId="1" applyFont="1" applyFill="1" applyAlignment="1">
      <alignment vertical="top" wrapText="1"/>
    </xf>
    <xf numFmtId="14" fontId="4" fillId="0" borderId="0" xfId="1" applyNumberFormat="1" applyFont="1">
      <alignment vertical="center"/>
    </xf>
    <xf numFmtId="176" fontId="39" fillId="0" borderId="0" xfId="0" applyNumberFormat="1" applyFont="1">
      <alignment vertical="center"/>
    </xf>
    <xf numFmtId="0" fontId="26" fillId="3" borderId="165" xfId="1" applyFont="1" applyFill="1" applyBorder="1" applyAlignment="1">
      <alignment horizontal="center" vertical="center"/>
    </xf>
    <xf numFmtId="0" fontId="16" fillId="12" borderId="135" xfId="0" applyFont="1" applyFill="1" applyBorder="1" applyAlignment="1">
      <alignment horizontal="center" vertical="center"/>
    </xf>
    <xf numFmtId="0" fontId="16" fillId="12" borderId="136" xfId="0" applyFont="1" applyFill="1" applyBorder="1" applyAlignment="1">
      <alignment horizontal="center" vertical="center"/>
    </xf>
    <xf numFmtId="0" fontId="4" fillId="0" borderId="0" xfId="0" applyFont="1" applyAlignment="1">
      <alignment horizontal="center" textRotation="255" shrinkToFit="1"/>
    </xf>
    <xf numFmtId="0" fontId="16" fillId="0" borderId="64" xfId="0" applyFont="1" applyBorder="1" applyAlignment="1">
      <alignment horizontal="left" vertical="center"/>
    </xf>
    <xf numFmtId="0" fontId="4" fillId="0" borderId="0" xfId="0" applyFont="1" applyAlignment="1">
      <alignment textRotation="255" shrinkToFit="1"/>
    </xf>
    <xf numFmtId="0" fontId="0" fillId="0" borderId="0" xfId="0" applyAlignment="1">
      <alignment textRotation="255" shrinkToFit="1"/>
    </xf>
    <xf numFmtId="0" fontId="33" fillId="0" borderId="4" xfId="1" applyFont="1" applyBorder="1" applyAlignment="1">
      <alignment horizontal="center" vertical="center" wrapText="1"/>
    </xf>
    <xf numFmtId="0" fontId="33" fillId="13" borderId="4" xfId="1" applyFont="1" applyFill="1" applyBorder="1" applyAlignment="1">
      <alignment horizontal="center" vertical="center" wrapText="1"/>
    </xf>
    <xf numFmtId="0" fontId="33" fillId="14" borderId="4" xfId="1" applyFont="1" applyFill="1" applyBorder="1" applyAlignment="1">
      <alignment horizontal="center" vertical="center" wrapText="1"/>
    </xf>
    <xf numFmtId="0" fontId="19" fillId="8" borderId="105" xfId="0" applyFont="1" applyFill="1" applyBorder="1" applyAlignment="1">
      <alignment horizontal="center" vertical="center"/>
    </xf>
    <xf numFmtId="0" fontId="19" fillId="8" borderId="6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65" xfId="0" applyFont="1" applyBorder="1" applyAlignment="1">
      <alignment horizontal="left" vertical="center"/>
    </xf>
    <xf numFmtId="0" fontId="16" fillId="0" borderId="65" xfId="0" applyFont="1" applyBorder="1" applyAlignment="1">
      <alignment textRotation="255" shrinkToFit="1"/>
    </xf>
    <xf numFmtId="0" fontId="4" fillId="0" borderId="65" xfId="0" applyFont="1" applyBorder="1" applyAlignment="1">
      <alignment textRotation="255" shrinkToFit="1"/>
    </xf>
    <xf numFmtId="0" fontId="4" fillId="0" borderId="65" xfId="1" applyFont="1" applyBorder="1" applyAlignment="1">
      <alignment horizontal="center" vertical="center"/>
    </xf>
    <xf numFmtId="0" fontId="19" fillId="0" borderId="65" xfId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4" fillId="2" borderId="4" xfId="1" applyFont="1" applyFill="1" applyBorder="1" applyAlignment="1">
      <alignment horizontal="center" vertical="center" shrinkToFit="1"/>
    </xf>
    <xf numFmtId="0" fontId="4" fillId="2" borderId="16" xfId="1" applyFont="1" applyFill="1" applyBorder="1" applyAlignment="1">
      <alignment horizontal="center" vertical="center" shrinkToFit="1"/>
    </xf>
    <xf numFmtId="0" fontId="9" fillId="2" borderId="16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horizontal="center" shrinkToFit="1"/>
    </xf>
    <xf numFmtId="0" fontId="4" fillId="2" borderId="16" xfId="1" applyFont="1" applyFill="1" applyBorder="1" applyAlignment="1">
      <alignment vertical="center" shrinkToFit="1"/>
    </xf>
    <xf numFmtId="0" fontId="4" fillId="0" borderId="6" xfId="1" applyFont="1" applyBorder="1" applyAlignment="1">
      <alignment horizontal="distributed" vertical="center" indent="1" shrinkToFit="1"/>
    </xf>
    <xf numFmtId="0" fontId="4" fillId="0" borderId="2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19" fillId="0" borderId="14" xfId="1" applyBorder="1" applyAlignment="1">
      <alignment horizontal="center" vertical="center" shrinkToFit="1"/>
    </xf>
    <xf numFmtId="0" fontId="19" fillId="0" borderId="188" xfId="1" applyBorder="1" applyAlignment="1">
      <alignment horizontal="center" vertical="center" shrinkToFit="1"/>
    </xf>
    <xf numFmtId="0" fontId="4" fillId="0" borderId="90" xfId="1" applyFont="1" applyBorder="1" applyAlignment="1">
      <alignment horizontal="center" vertical="center" shrinkToFit="1"/>
    </xf>
    <xf numFmtId="0" fontId="4" fillId="0" borderId="190" xfId="1" applyFont="1" applyBorder="1" applyAlignment="1">
      <alignment horizontal="center" vertical="center" shrinkToFit="1"/>
    </xf>
    <xf numFmtId="0" fontId="28" fillId="0" borderId="192" xfId="0" applyFont="1" applyBorder="1" applyAlignment="1">
      <alignment horizontal="center" vertical="center" wrapText="1"/>
    </xf>
    <xf numFmtId="0" fontId="33" fillId="0" borderId="192" xfId="0" applyFont="1" applyBorder="1" applyAlignment="1">
      <alignment horizontal="center" vertical="center" wrapText="1"/>
    </xf>
    <xf numFmtId="0" fontId="21" fillId="0" borderId="192" xfId="0" applyFont="1" applyBorder="1" applyAlignment="1">
      <alignment horizontal="center" vertical="center" wrapText="1" shrinkToFit="1"/>
    </xf>
    <xf numFmtId="0" fontId="33" fillId="0" borderId="192" xfId="0" applyFont="1" applyBorder="1" applyAlignment="1">
      <alignment horizontal="center" vertical="center"/>
    </xf>
    <xf numFmtId="0" fontId="36" fillId="0" borderId="192" xfId="0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43" fillId="0" borderId="0" xfId="1" applyFont="1" applyAlignment="1">
      <alignment horizontal="center" vertical="center"/>
    </xf>
    <xf numFmtId="0" fontId="43" fillId="0" borderId="0" xfId="1" applyFont="1" applyAlignment="1">
      <alignment horizontal="left" vertical="center"/>
    </xf>
    <xf numFmtId="0" fontId="30" fillId="11" borderId="171" xfId="1" applyFont="1" applyFill="1" applyBorder="1" applyAlignment="1">
      <alignment horizontal="center" vertical="center" textRotation="255"/>
    </xf>
    <xf numFmtId="0" fontId="19" fillId="4" borderId="43" xfId="1" applyFill="1" applyBorder="1" applyAlignment="1">
      <alignment horizontal="center" vertical="center" textRotation="255"/>
    </xf>
    <xf numFmtId="0" fontId="19" fillId="4" borderId="40" xfId="1" applyFill="1" applyBorder="1" applyAlignment="1">
      <alignment horizontal="center" vertical="center" textRotation="255"/>
    </xf>
    <xf numFmtId="0" fontId="19" fillId="4" borderId="42" xfId="1" applyFill="1" applyBorder="1" applyAlignment="1">
      <alignment horizontal="center" vertical="center" textRotation="255"/>
    </xf>
    <xf numFmtId="0" fontId="19" fillId="4" borderId="43" xfId="1" applyFill="1" applyBorder="1" applyAlignment="1">
      <alignment horizontal="center" vertical="center"/>
    </xf>
    <xf numFmtId="0" fontId="19" fillId="4" borderId="42" xfId="1" applyFill="1" applyBorder="1" applyAlignment="1">
      <alignment horizontal="center" vertical="center"/>
    </xf>
    <xf numFmtId="0" fontId="31" fillId="0" borderId="25" xfId="0" applyFont="1" applyBorder="1" applyAlignment="1">
      <alignment horizontal="center" vertical="center" wrapText="1" shrinkToFit="1"/>
    </xf>
    <xf numFmtId="0" fontId="31" fillId="0" borderId="22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textRotation="255" shrinkToFit="1"/>
    </xf>
    <xf numFmtId="0" fontId="4" fillId="0" borderId="0" xfId="0" applyFont="1" applyAlignment="1">
      <alignment horizontal="center" textRotation="255" shrinkToFit="1"/>
    </xf>
    <xf numFmtId="0" fontId="4" fillId="3" borderId="23" xfId="1" applyFont="1" applyFill="1" applyBorder="1" applyAlignment="1">
      <alignment horizontal="center" vertical="center" wrapText="1"/>
    </xf>
    <xf numFmtId="0" fontId="4" fillId="3" borderId="68" xfId="1" applyFont="1" applyFill="1" applyBorder="1" applyAlignment="1">
      <alignment horizontal="center" vertical="center"/>
    </xf>
    <xf numFmtId="0" fontId="4" fillId="3" borderId="32" xfId="1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25" xfId="1" applyFont="1" applyFill="1" applyBorder="1" applyAlignment="1">
      <alignment horizontal="center" vertical="center"/>
    </xf>
    <xf numFmtId="0" fontId="4" fillId="3" borderId="22" xfId="1" applyFont="1" applyFill="1" applyBorder="1" applyAlignment="1">
      <alignment horizontal="center" vertical="center"/>
    </xf>
    <xf numFmtId="0" fontId="4" fillId="3" borderId="33" xfId="1" applyFont="1" applyFill="1" applyBorder="1" applyAlignment="1">
      <alignment horizontal="center" vertical="center"/>
    </xf>
    <xf numFmtId="0" fontId="4" fillId="7" borderId="123" xfId="1" applyFont="1" applyFill="1" applyBorder="1" applyAlignment="1">
      <alignment horizontal="center" vertical="center"/>
    </xf>
    <xf numFmtId="0" fontId="4" fillId="7" borderId="65" xfId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16" fillId="0" borderId="5" xfId="0" applyFont="1" applyBorder="1" applyAlignment="1">
      <alignment horizontal="center" textRotation="255" shrinkToFit="1"/>
    </xf>
    <xf numFmtId="0" fontId="16" fillId="0" borderId="6" xfId="0" applyFont="1" applyBorder="1" applyAlignment="1">
      <alignment horizontal="center" textRotation="255" shrinkToFit="1"/>
    </xf>
    <xf numFmtId="0" fontId="5" fillId="6" borderId="23" xfId="0" applyFont="1" applyFill="1" applyBorder="1" applyAlignment="1">
      <alignment horizontal="center" vertical="center"/>
    </xf>
    <xf numFmtId="0" fontId="5" fillId="6" borderId="68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19" fillId="4" borderId="50" xfId="1" applyFill="1" applyBorder="1" applyAlignment="1">
      <alignment horizontal="center" vertical="center" textRotation="255"/>
    </xf>
    <xf numFmtId="0" fontId="19" fillId="4" borderId="14" xfId="1" applyFill="1" applyBorder="1" applyAlignment="1">
      <alignment horizontal="left" vertical="center" indent="1"/>
    </xf>
    <xf numFmtId="0" fontId="0" fillId="4" borderId="17" xfId="0" applyFill="1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19" fillId="4" borderId="5" xfId="1" applyFill="1" applyBorder="1" applyAlignment="1">
      <alignment horizontal="left" vertical="center" indent="1"/>
    </xf>
    <xf numFmtId="0" fontId="0" fillId="4" borderId="8" xfId="0" applyFill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19" fillId="4" borderId="16" xfId="1" applyFill="1" applyBorder="1" applyAlignment="1">
      <alignment horizontal="left" vertical="center" indent="1"/>
    </xf>
    <xf numFmtId="0" fontId="0" fillId="4" borderId="15" xfId="0" applyFill="1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31" fillId="3" borderId="5" xfId="1" applyFont="1" applyFill="1" applyBorder="1" applyAlignment="1">
      <alignment horizontal="left" vertical="top" wrapText="1"/>
    </xf>
    <xf numFmtId="0" fontId="31" fillId="3" borderId="8" xfId="1" applyFont="1" applyFill="1" applyBorder="1" applyAlignment="1">
      <alignment horizontal="left" vertical="top" wrapText="1"/>
    </xf>
    <xf numFmtId="0" fontId="31" fillId="3" borderId="19" xfId="1" applyFont="1" applyFill="1" applyBorder="1" applyAlignment="1">
      <alignment horizontal="left" vertical="top" wrapText="1"/>
    </xf>
    <xf numFmtId="0" fontId="31" fillId="3" borderId="6" xfId="1" applyFont="1" applyFill="1" applyBorder="1" applyAlignment="1">
      <alignment horizontal="left" vertical="top" wrapText="1"/>
    </xf>
    <xf numFmtId="0" fontId="31" fillId="3" borderId="0" xfId="1" applyFont="1" applyFill="1" applyAlignment="1">
      <alignment horizontal="left" vertical="top" wrapText="1"/>
    </xf>
    <xf numFmtId="0" fontId="31" fillId="3" borderId="58" xfId="1" applyFont="1" applyFill="1" applyBorder="1" applyAlignment="1">
      <alignment horizontal="left" vertical="top" wrapText="1"/>
    </xf>
    <xf numFmtId="0" fontId="31" fillId="3" borderId="14" xfId="1" applyFont="1" applyFill="1" applyBorder="1" applyAlignment="1">
      <alignment horizontal="left" vertical="top" wrapText="1"/>
    </xf>
    <xf numFmtId="0" fontId="31" fillId="3" borderId="17" xfId="1" applyFont="1" applyFill="1" applyBorder="1" applyAlignment="1">
      <alignment horizontal="left" vertical="top" wrapText="1"/>
    </xf>
    <xf numFmtId="0" fontId="31" fillId="3" borderId="20" xfId="1" applyFont="1" applyFill="1" applyBorder="1" applyAlignment="1">
      <alignment horizontal="left" vertical="top" wrapText="1"/>
    </xf>
    <xf numFmtId="0" fontId="23" fillId="3" borderId="16" xfId="1" applyFont="1" applyFill="1" applyBorder="1" applyAlignment="1">
      <alignment horizontal="center" vertical="center" wrapText="1"/>
    </xf>
    <xf numFmtId="0" fontId="23" fillId="3" borderId="15" xfId="1" applyFont="1" applyFill="1" applyBorder="1" applyAlignment="1">
      <alignment horizontal="center" vertical="center" wrapText="1"/>
    </xf>
    <xf numFmtId="0" fontId="23" fillId="3" borderId="18" xfId="1" applyFont="1" applyFill="1" applyBorder="1" applyAlignment="1">
      <alignment horizontal="center" vertical="center" wrapText="1"/>
    </xf>
    <xf numFmtId="0" fontId="9" fillId="3" borderId="166" xfId="0" applyFont="1" applyFill="1" applyBorder="1" applyAlignment="1">
      <alignment horizontal="center" vertical="center" textRotation="255"/>
    </xf>
    <xf numFmtId="0" fontId="9" fillId="3" borderId="167" xfId="0" applyFont="1" applyFill="1" applyBorder="1" applyAlignment="1">
      <alignment horizontal="center" vertical="center" textRotation="255"/>
    </xf>
    <xf numFmtId="0" fontId="9" fillId="3" borderId="168" xfId="0" applyFont="1" applyFill="1" applyBorder="1" applyAlignment="1">
      <alignment horizontal="center" vertical="center" textRotation="255"/>
    </xf>
    <xf numFmtId="0" fontId="9" fillId="5" borderId="166" xfId="0" applyFont="1" applyFill="1" applyBorder="1" applyAlignment="1">
      <alignment horizontal="center" vertical="center" textRotation="255"/>
    </xf>
    <xf numFmtId="0" fontId="9" fillId="5" borderId="167" xfId="0" applyFont="1" applyFill="1" applyBorder="1" applyAlignment="1">
      <alignment horizontal="center" vertical="center" textRotation="255"/>
    </xf>
    <xf numFmtId="0" fontId="9" fillId="5" borderId="168" xfId="0" applyFont="1" applyFill="1" applyBorder="1" applyAlignment="1">
      <alignment horizontal="center" vertical="center" textRotation="255"/>
    </xf>
    <xf numFmtId="0" fontId="30" fillId="11" borderId="89" xfId="1" applyFont="1" applyFill="1" applyBorder="1" applyAlignment="1">
      <alignment horizontal="center" vertical="center"/>
    </xf>
    <xf numFmtId="0" fontId="19" fillId="4" borderId="43" xfId="1" applyFill="1" applyBorder="1" applyAlignment="1">
      <alignment horizontal="center" vertical="center" wrapText="1"/>
    </xf>
    <xf numFmtId="0" fontId="19" fillId="4" borderId="42" xfId="1" applyFill="1" applyBorder="1" applyAlignment="1">
      <alignment horizontal="center" vertical="center" wrapText="1"/>
    </xf>
    <xf numFmtId="0" fontId="31" fillId="0" borderId="121" xfId="0" applyFont="1" applyBorder="1" applyAlignment="1">
      <alignment horizontal="distributed" vertical="center" wrapText="1" indent="2" shrinkToFit="1"/>
    </xf>
    <xf numFmtId="0" fontId="31" fillId="0" borderId="184" xfId="0" applyFont="1" applyBorder="1" applyAlignment="1">
      <alignment horizontal="distributed" vertical="center" wrapText="1" indent="2" shrinkToFit="1"/>
    </xf>
    <xf numFmtId="0" fontId="31" fillId="0" borderId="122" xfId="0" applyFont="1" applyBorder="1" applyAlignment="1">
      <alignment horizontal="distributed" vertical="center" wrapText="1" indent="2" shrinkToFit="1"/>
    </xf>
    <xf numFmtId="0" fontId="32" fillId="0" borderId="0" xfId="1" applyFont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19" fillId="0" borderId="0" xfId="1" applyAlignment="1">
      <alignment horizontal="left" vertical="center" wrapText="1"/>
    </xf>
    <xf numFmtId="0" fontId="19" fillId="0" borderId="0" xfId="1" applyAlignment="1">
      <alignment horizontal="left" vertical="center"/>
    </xf>
    <xf numFmtId="14" fontId="41" fillId="6" borderId="4" xfId="1" applyNumberFormat="1" applyFont="1" applyFill="1" applyBorder="1" applyAlignment="1">
      <alignment horizontal="center" vertical="center"/>
    </xf>
    <xf numFmtId="0" fontId="42" fillId="6" borderId="4" xfId="0" applyFont="1" applyFill="1" applyBorder="1" applyAlignment="1">
      <alignment horizontal="center" vertical="center"/>
    </xf>
    <xf numFmtId="0" fontId="40" fillId="6" borderId="4" xfId="1" applyFont="1" applyFill="1" applyBorder="1" applyAlignment="1">
      <alignment horizontal="center" vertical="center"/>
    </xf>
    <xf numFmtId="0" fontId="26" fillId="6" borderId="4" xfId="1" applyFont="1" applyFill="1" applyBorder="1" applyAlignment="1">
      <alignment horizontal="center" vertical="center"/>
    </xf>
    <xf numFmtId="0" fontId="19" fillId="4" borderId="6" xfId="1" applyFill="1" applyBorder="1" applyAlignment="1">
      <alignment horizontal="left" vertical="center" indent="1"/>
    </xf>
    <xf numFmtId="0" fontId="19" fillId="4" borderId="0" xfId="1" applyFill="1" applyAlignment="1">
      <alignment horizontal="left" vertical="center" indent="1"/>
    </xf>
    <xf numFmtId="0" fontId="19" fillId="4" borderId="58" xfId="1" applyFill="1" applyBorder="1" applyAlignment="1">
      <alignment horizontal="left" vertical="center" indent="1"/>
    </xf>
    <xf numFmtId="0" fontId="0" fillId="4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58" xfId="0" applyBorder="1" applyAlignment="1">
      <alignment horizontal="left" vertical="center" indent="1"/>
    </xf>
    <xf numFmtId="0" fontId="24" fillId="9" borderId="86" xfId="1" applyFont="1" applyFill="1" applyBorder="1" applyAlignment="1">
      <alignment horizontal="center" vertical="center"/>
    </xf>
    <xf numFmtId="0" fontId="24" fillId="9" borderId="87" xfId="1" applyFont="1" applyFill="1" applyBorder="1" applyAlignment="1">
      <alignment horizontal="center" vertical="center"/>
    </xf>
    <xf numFmtId="0" fontId="24" fillId="9" borderId="88" xfId="1" applyFont="1" applyFill="1" applyBorder="1" applyAlignment="1">
      <alignment horizontal="center" vertical="center"/>
    </xf>
    <xf numFmtId="0" fontId="4" fillId="0" borderId="129" xfId="0" applyFont="1" applyBorder="1" applyAlignment="1">
      <alignment horizontal="center" textRotation="255" shrinkToFit="1"/>
    </xf>
    <xf numFmtId="0" fontId="0" fillId="0" borderId="65" xfId="0" applyBorder="1" applyAlignment="1">
      <alignment horizontal="center" textRotation="255" shrinkToFit="1"/>
    </xf>
    <xf numFmtId="0" fontId="0" fillId="0" borderId="96" xfId="0" applyBorder="1" applyAlignment="1">
      <alignment horizontal="center" textRotation="255" shrinkToFit="1"/>
    </xf>
    <xf numFmtId="0" fontId="4" fillId="0" borderId="186" xfId="0" applyFont="1" applyBorder="1" applyAlignment="1">
      <alignment horizontal="center" textRotation="255" shrinkToFit="1"/>
    </xf>
    <xf numFmtId="0" fontId="4" fillId="0" borderId="113" xfId="0" applyFont="1" applyBorder="1" applyAlignment="1">
      <alignment horizontal="center" textRotation="255" shrinkToFit="1"/>
    </xf>
    <xf numFmtId="0" fontId="4" fillId="0" borderId="131" xfId="0" applyFont="1" applyBorder="1" applyAlignment="1">
      <alignment horizontal="center" textRotation="255" shrinkToFit="1"/>
    </xf>
    <xf numFmtId="0" fontId="0" fillId="0" borderId="40" xfId="0" applyBorder="1" applyAlignment="1">
      <alignment horizontal="center" textRotation="255" shrinkToFit="1"/>
    </xf>
    <xf numFmtId="0" fontId="0" fillId="0" borderId="99" xfId="0" applyBorder="1" applyAlignment="1">
      <alignment horizontal="center" textRotation="255" shrinkToFit="1"/>
    </xf>
    <xf numFmtId="0" fontId="4" fillId="0" borderId="130" xfId="0" applyFont="1" applyBorder="1" applyAlignment="1">
      <alignment horizontal="center" textRotation="255" shrinkToFit="1"/>
    </xf>
    <xf numFmtId="0" fontId="0" fillId="0" borderId="81" xfId="0" applyBorder="1" applyAlignment="1">
      <alignment horizontal="center" textRotation="255" shrinkToFit="1"/>
    </xf>
    <xf numFmtId="0" fontId="0" fillId="0" borderId="98" xfId="0" applyBorder="1" applyAlignment="1">
      <alignment horizontal="center" textRotation="255" shrinkToFit="1"/>
    </xf>
    <xf numFmtId="0" fontId="4" fillId="0" borderId="141" xfId="0" applyFont="1" applyBorder="1" applyAlignment="1">
      <alignment horizontal="center" vertical="center"/>
    </xf>
    <xf numFmtId="0" fontId="4" fillId="0" borderId="133" xfId="0" applyFont="1" applyBorder="1" applyAlignment="1">
      <alignment horizontal="center" vertical="center"/>
    </xf>
    <xf numFmtId="0" fontId="4" fillId="0" borderId="142" xfId="0" applyFont="1" applyBorder="1" applyAlignment="1">
      <alignment horizontal="center" vertical="center"/>
    </xf>
    <xf numFmtId="0" fontId="4" fillId="0" borderId="187" xfId="0" applyFont="1" applyBorder="1" applyAlignment="1">
      <alignment horizontal="center" textRotation="255" shrinkToFit="1"/>
    </xf>
    <xf numFmtId="0" fontId="4" fillId="0" borderId="114" xfId="0" applyFont="1" applyBorder="1" applyAlignment="1">
      <alignment horizontal="center" textRotation="255" shrinkToFit="1"/>
    </xf>
    <xf numFmtId="0" fontId="4" fillId="0" borderId="185" xfId="0" applyFont="1" applyBorder="1" applyAlignment="1">
      <alignment horizontal="center" textRotation="255" shrinkToFit="1"/>
    </xf>
    <xf numFmtId="0" fontId="4" fillId="0" borderId="115" xfId="0" applyFont="1" applyBorder="1" applyAlignment="1">
      <alignment horizontal="center" textRotation="255" shrinkToFit="1"/>
    </xf>
    <xf numFmtId="0" fontId="4" fillId="0" borderId="1" xfId="0" applyFont="1" applyBorder="1" applyAlignment="1">
      <alignment horizontal="center" textRotation="255" shrinkToFit="1"/>
    </xf>
    <xf numFmtId="0" fontId="4" fillId="0" borderId="2" xfId="0" applyFont="1" applyBorder="1" applyAlignment="1">
      <alignment horizontal="center" textRotation="255" shrinkToFit="1"/>
    </xf>
    <xf numFmtId="0" fontId="4" fillId="0" borderId="128" xfId="0" applyFont="1" applyBorder="1" applyAlignment="1">
      <alignment horizontal="center" textRotation="255" shrinkToFit="1"/>
    </xf>
    <xf numFmtId="0" fontId="0" fillId="0" borderId="69" xfId="0" applyBorder="1" applyAlignment="1">
      <alignment horizontal="center" textRotation="255" shrinkToFit="1"/>
    </xf>
    <xf numFmtId="0" fontId="0" fillId="0" borderId="95" xfId="0" applyBorder="1" applyAlignment="1">
      <alignment horizontal="center" textRotation="255" shrinkToFit="1"/>
    </xf>
    <xf numFmtId="0" fontId="4" fillId="0" borderId="127" xfId="0" applyFont="1" applyBorder="1" applyAlignment="1">
      <alignment horizontal="center" textRotation="255" shrinkToFit="1"/>
    </xf>
    <xf numFmtId="0" fontId="0" fillId="0" borderId="114" xfId="0" applyBorder="1" applyAlignment="1">
      <alignment horizontal="center" textRotation="255" shrinkToFit="1"/>
    </xf>
    <xf numFmtId="0" fontId="4" fillId="0" borderId="126" xfId="0" applyFont="1" applyBorder="1" applyAlignment="1">
      <alignment horizontal="center" textRotation="255" shrinkToFit="1"/>
    </xf>
    <xf numFmtId="0" fontId="0" fillId="0" borderId="113" xfId="0" applyBorder="1" applyAlignment="1">
      <alignment horizontal="center" textRotation="255" shrinkToFit="1"/>
    </xf>
    <xf numFmtId="0" fontId="4" fillId="0" borderId="19" xfId="0" applyFont="1" applyBorder="1" applyAlignment="1">
      <alignment horizontal="center" textRotation="255" shrinkToFit="1"/>
    </xf>
    <xf numFmtId="0" fontId="4" fillId="0" borderId="58" xfId="0" applyFont="1" applyBorder="1" applyAlignment="1">
      <alignment horizontal="center" textRotation="255" shrinkToFit="1"/>
    </xf>
    <xf numFmtId="0" fontId="4" fillId="0" borderId="143" xfId="0" applyFont="1" applyBorder="1" applyAlignment="1">
      <alignment horizontal="center" vertical="center" textRotation="255"/>
    </xf>
    <xf numFmtId="0" fontId="4" fillId="0" borderId="58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16" fillId="0" borderId="125" xfId="0" applyFont="1" applyBorder="1" applyAlignment="1">
      <alignment horizontal="center" textRotation="255" shrinkToFit="1"/>
    </xf>
    <xf numFmtId="0" fontId="16" fillId="0" borderId="115" xfId="0" applyFont="1" applyBorder="1" applyAlignment="1">
      <alignment horizontal="center" textRotation="255" shrinkToFi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20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5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178" fontId="4" fillId="0" borderId="0" xfId="1" applyNumberFormat="1" applyFont="1" applyAlignment="1">
      <alignment horizontal="left" vertical="center"/>
    </xf>
    <xf numFmtId="0" fontId="19" fillId="0" borderId="30" xfId="1" applyBorder="1" applyAlignment="1">
      <alignment horizontal="center" vertical="center"/>
    </xf>
    <xf numFmtId="0" fontId="19" fillId="0" borderId="19" xfId="1" applyBorder="1" applyAlignment="1">
      <alignment horizontal="center" vertical="center"/>
    </xf>
    <xf numFmtId="0" fontId="19" fillId="0" borderId="24" xfId="1" applyBorder="1" applyAlignment="1">
      <alignment horizontal="center" vertical="center"/>
    </xf>
    <xf numFmtId="0" fontId="19" fillId="0" borderId="58" xfId="1" applyBorder="1" applyAlignment="1">
      <alignment horizontal="center" vertical="center"/>
    </xf>
    <xf numFmtId="0" fontId="19" fillId="0" borderId="25" xfId="1" applyBorder="1" applyAlignment="1">
      <alignment horizontal="center" vertical="center"/>
    </xf>
    <xf numFmtId="0" fontId="19" fillId="0" borderId="39" xfId="1" applyBorder="1" applyAlignment="1">
      <alignment horizontal="center" vertical="center"/>
    </xf>
    <xf numFmtId="0" fontId="4" fillId="0" borderId="110" xfId="1" applyFont="1" applyBorder="1" applyAlignment="1">
      <alignment horizontal="center" vertical="center" shrinkToFit="1"/>
    </xf>
    <xf numFmtId="0" fontId="4" fillId="0" borderId="90" xfId="1" applyFont="1" applyBorder="1" applyAlignment="1">
      <alignment horizontal="center" vertical="center" shrinkToFit="1"/>
    </xf>
    <xf numFmtId="0" fontId="4" fillId="0" borderId="94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 shrinkToFit="1"/>
    </xf>
    <xf numFmtId="0" fontId="4" fillId="0" borderId="189" xfId="1" applyFont="1" applyBorder="1" applyAlignment="1">
      <alignment horizontal="center" vertical="center" shrinkToFit="1"/>
    </xf>
    <xf numFmtId="0" fontId="4" fillId="0" borderId="190" xfId="1" applyFont="1" applyBorder="1" applyAlignment="1">
      <alignment horizontal="center" vertical="center" shrinkToFit="1"/>
    </xf>
    <xf numFmtId="0" fontId="4" fillId="0" borderId="191" xfId="1" applyFont="1" applyBorder="1" applyAlignment="1">
      <alignment horizontal="center" vertical="center" shrinkToFit="1"/>
    </xf>
    <xf numFmtId="0" fontId="4" fillId="0" borderId="22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15" xfId="1" applyFont="1" applyFill="1" applyBorder="1" applyAlignment="1">
      <alignment horizontal="left" vertical="center"/>
    </xf>
    <xf numFmtId="0" fontId="10" fillId="2" borderId="18" xfId="1" applyFont="1" applyFill="1" applyBorder="1" applyAlignment="1">
      <alignment horizontal="left" vertical="center"/>
    </xf>
    <xf numFmtId="0" fontId="10" fillId="0" borderId="16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17" xfId="1" applyFont="1" applyBorder="1" applyAlignment="1">
      <alignment horizontal="left" vertical="center"/>
    </xf>
    <xf numFmtId="0" fontId="4" fillId="2" borderId="12" xfId="1" applyFont="1" applyFill="1" applyBorder="1" applyAlignment="1">
      <alignment horizontal="distributed" vertical="center" indent="2"/>
    </xf>
    <xf numFmtId="0" fontId="4" fillId="2" borderId="44" xfId="1" applyFont="1" applyFill="1" applyBorder="1" applyAlignment="1">
      <alignment horizontal="distributed" vertical="center" indent="2"/>
    </xf>
    <xf numFmtId="0" fontId="4" fillId="2" borderId="48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2" borderId="7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shrinkToFit="1"/>
    </xf>
    <xf numFmtId="0" fontId="4" fillId="2" borderId="16" xfId="1" applyFont="1" applyFill="1" applyBorder="1" applyAlignment="1">
      <alignment horizontal="center" vertical="center" shrinkToFit="1"/>
    </xf>
    <xf numFmtId="0" fontId="4" fillId="2" borderId="15" xfId="1" applyFont="1" applyFill="1" applyBorder="1" applyAlignment="1">
      <alignment horizontal="center" vertical="center" shrinkToFit="1"/>
    </xf>
    <xf numFmtId="0" fontId="4" fillId="2" borderId="18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distributed" vertical="center"/>
    </xf>
    <xf numFmtId="0" fontId="6" fillId="2" borderId="16" xfId="1" applyFont="1" applyFill="1" applyBorder="1" applyAlignment="1">
      <alignment horizontal="center" vertical="center" wrapText="1" shrinkToFit="1"/>
    </xf>
    <xf numFmtId="0" fontId="6" fillId="2" borderId="15" xfId="1" applyFont="1" applyFill="1" applyBorder="1" applyAlignment="1">
      <alignment horizontal="center" vertical="center" shrinkToFit="1"/>
    </xf>
    <xf numFmtId="0" fontId="6" fillId="2" borderId="15" xfId="1" applyFont="1" applyFill="1" applyBorder="1" applyAlignment="1">
      <alignment horizontal="left" vertical="center" shrinkToFit="1"/>
    </xf>
    <xf numFmtId="0" fontId="6" fillId="2" borderId="18" xfId="1" applyFont="1" applyFill="1" applyBorder="1" applyAlignment="1">
      <alignment horizontal="left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4" fillId="0" borderId="62" xfId="1" applyFont="1" applyBorder="1" applyAlignment="1">
      <alignment horizontal="center" vertical="center" shrinkToFit="1"/>
    </xf>
    <xf numFmtId="0" fontId="4" fillId="0" borderId="108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19" fillId="0" borderId="5" xfId="1" applyBorder="1" applyAlignment="1">
      <alignment horizontal="center" vertical="center" wrapText="1" shrinkToFit="1"/>
    </xf>
    <xf numFmtId="0" fontId="19" fillId="0" borderId="8" xfId="1" applyBorder="1" applyAlignment="1">
      <alignment horizontal="center" vertical="center" wrapText="1" shrinkToFit="1"/>
    </xf>
    <xf numFmtId="0" fontId="19" fillId="0" borderId="14" xfId="1" applyBorder="1" applyAlignment="1">
      <alignment horizontal="center" vertical="center" wrapText="1" shrinkToFit="1"/>
    </xf>
    <xf numFmtId="0" fontId="19" fillId="0" borderId="17" xfId="1" applyBorder="1" applyAlignment="1">
      <alignment horizontal="center" vertical="center" wrapText="1" shrinkToFit="1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 shrinkToFit="1"/>
    </xf>
    <xf numFmtId="0" fontId="4" fillId="0" borderId="45" xfId="1" applyFont="1" applyBorder="1" applyAlignment="1">
      <alignment horizontal="center" vertical="center" shrinkToFit="1"/>
    </xf>
    <xf numFmtId="0" fontId="4" fillId="0" borderId="67" xfId="1" applyFont="1" applyBorder="1" applyAlignment="1">
      <alignment horizontal="center" vertical="center" shrinkToFit="1"/>
    </xf>
    <xf numFmtId="0" fontId="4" fillId="0" borderId="37" xfId="1" applyFont="1" applyBorder="1" applyAlignment="1">
      <alignment horizontal="center" vertical="center" shrinkToFit="1"/>
    </xf>
    <xf numFmtId="0" fontId="4" fillId="0" borderId="46" xfId="1" applyFont="1" applyBorder="1" applyAlignment="1">
      <alignment horizontal="center" vertical="center" shrinkToFit="1"/>
    </xf>
    <xf numFmtId="0" fontId="4" fillId="0" borderId="66" xfId="1" applyFont="1" applyBorder="1" applyAlignment="1">
      <alignment horizontal="center" vertical="center" shrinkToFit="1"/>
    </xf>
    <xf numFmtId="0" fontId="43" fillId="0" borderId="0" xfId="1" applyFont="1" applyAlignment="1">
      <alignment horizontal="center" vertical="center"/>
    </xf>
    <xf numFmtId="0" fontId="43" fillId="0" borderId="0" xfId="1" applyFont="1" applyAlignment="1">
      <alignment horizontal="left" vertical="center"/>
    </xf>
    <xf numFmtId="0" fontId="4" fillId="0" borderId="14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15" fillId="0" borderId="14" xfId="1" applyFont="1" applyBorder="1" applyAlignment="1">
      <alignment horizontal="center" vertical="center" wrapText="1" shrinkToFit="1"/>
    </xf>
    <xf numFmtId="0" fontId="15" fillId="0" borderId="17" xfId="1" applyFont="1" applyBorder="1" applyAlignment="1">
      <alignment horizontal="center" vertical="center" shrinkToFit="1"/>
    </xf>
    <xf numFmtId="0" fontId="15" fillId="0" borderId="20" xfId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left" vertical="top" indent="1" shrinkToFit="1"/>
    </xf>
    <xf numFmtId="0" fontId="9" fillId="0" borderId="15" xfId="1" applyFont="1" applyBorder="1" applyAlignment="1">
      <alignment horizontal="left" vertical="top" indent="1" shrinkToFit="1"/>
    </xf>
    <xf numFmtId="0" fontId="9" fillId="0" borderId="18" xfId="1" applyFont="1" applyBorder="1" applyAlignment="1">
      <alignment horizontal="left" vertical="top" indent="1" shrinkToFit="1"/>
    </xf>
    <xf numFmtId="0" fontId="19" fillId="0" borderId="5" xfId="1" applyBorder="1" applyAlignment="1">
      <alignment horizontal="center" vertical="center" shrinkToFit="1"/>
    </xf>
    <xf numFmtId="0" fontId="19" fillId="0" borderId="19" xfId="1" applyBorder="1" applyAlignment="1">
      <alignment horizontal="center" vertical="center" shrinkToFit="1"/>
    </xf>
    <xf numFmtId="0" fontId="19" fillId="0" borderId="14" xfId="1" applyBorder="1" applyAlignment="1">
      <alignment horizontal="center" vertical="center" shrinkToFit="1"/>
    </xf>
    <xf numFmtId="0" fontId="19" fillId="0" borderId="20" xfId="1" applyBorder="1" applyAlignment="1">
      <alignment horizontal="center" vertical="center" shrinkToFit="1"/>
    </xf>
    <xf numFmtId="0" fontId="4" fillId="0" borderId="52" xfId="1" applyFont="1" applyBorder="1" applyAlignment="1">
      <alignment horizontal="center" vertical="center" shrinkToFit="1"/>
    </xf>
    <xf numFmtId="0" fontId="4" fillId="0" borderId="64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19" fillId="0" borderId="14" xfId="1" applyBorder="1" applyAlignment="1">
      <alignment horizontal="left" vertical="center" indent="2" shrinkToFit="1"/>
    </xf>
    <xf numFmtId="0" fontId="19" fillId="0" borderId="17" xfId="1" applyBorder="1" applyAlignment="1">
      <alignment horizontal="left" vertical="center" indent="2" shrinkToFit="1"/>
    </xf>
    <xf numFmtId="0" fontId="19" fillId="0" borderId="20" xfId="1" applyBorder="1" applyAlignment="1">
      <alignment horizontal="left" vertical="center" indent="2" shrinkToFit="1"/>
    </xf>
    <xf numFmtId="0" fontId="4" fillId="0" borderId="0" xfId="1" applyFont="1" applyAlignment="1">
      <alignment horizontal="center" vertical="center" shrinkToFit="1"/>
    </xf>
    <xf numFmtId="0" fontId="4" fillId="0" borderId="58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left" vertical="center" shrinkToFit="1"/>
    </xf>
    <xf numFmtId="0" fontId="4" fillId="0" borderId="8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0" xfId="1" applyFont="1" applyAlignment="1">
      <alignment horizontal="left" vertical="center" shrinkToFit="1"/>
    </xf>
    <xf numFmtId="0" fontId="19" fillId="0" borderId="4" xfId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19" fillId="0" borderId="6" xfId="1" applyBorder="1" applyAlignment="1">
      <alignment horizontal="center" vertical="center" shrinkToFit="1"/>
    </xf>
    <xf numFmtId="0" fontId="19" fillId="0" borderId="0" xfId="1" applyAlignment="1">
      <alignment horizontal="center" vertical="center" shrinkToFit="1"/>
    </xf>
    <xf numFmtId="0" fontId="19" fillId="0" borderId="58" xfId="1" applyBorder="1" applyAlignment="1">
      <alignment horizontal="center"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19" fillId="0" borderId="70" xfId="1" applyBorder="1" applyAlignment="1">
      <alignment horizontal="center" vertical="center" shrinkToFit="1"/>
    </xf>
    <xf numFmtId="0" fontId="19" fillId="0" borderId="63" xfId="1" applyBorder="1" applyAlignment="1">
      <alignment horizontal="center" vertical="center" shrinkToFit="1"/>
    </xf>
    <xf numFmtId="180" fontId="4" fillId="0" borderId="6" xfId="1" applyNumberFormat="1" applyFont="1" applyBorder="1" applyAlignment="1">
      <alignment horizontal="right" vertical="center" shrinkToFit="1"/>
    </xf>
    <xf numFmtId="180" fontId="4" fillId="0" borderId="14" xfId="1" applyNumberFormat="1" applyFont="1" applyBorder="1" applyAlignment="1">
      <alignment horizontal="right" vertical="center" shrinkToFit="1"/>
    </xf>
    <xf numFmtId="56" fontId="4" fillId="0" borderId="0" xfId="1" applyNumberFormat="1" applyFont="1" applyAlignment="1">
      <alignment horizontal="left" vertical="center" indent="1" shrinkToFit="1"/>
    </xf>
    <xf numFmtId="56" fontId="4" fillId="0" borderId="58" xfId="1" applyNumberFormat="1" applyFont="1" applyBorder="1" applyAlignment="1">
      <alignment horizontal="left" vertical="center" indent="1" shrinkToFit="1"/>
    </xf>
    <xf numFmtId="56" fontId="4" fillId="0" borderId="17" xfId="1" applyNumberFormat="1" applyFont="1" applyBorder="1" applyAlignment="1">
      <alignment horizontal="left" vertical="center" indent="1" shrinkToFit="1"/>
    </xf>
    <xf numFmtId="56" fontId="4" fillId="0" borderId="20" xfId="1" applyNumberFormat="1" applyFont="1" applyBorder="1" applyAlignment="1">
      <alignment horizontal="left" vertical="center" indent="1" shrinkToFit="1"/>
    </xf>
    <xf numFmtId="0" fontId="4" fillId="0" borderId="1" xfId="1" applyFont="1" applyBorder="1" applyAlignment="1">
      <alignment horizontal="left" vertical="center" shrinkToFit="1"/>
    </xf>
    <xf numFmtId="0" fontId="19" fillId="0" borderId="36" xfId="1" applyBorder="1" applyAlignment="1">
      <alignment horizontal="center" shrinkToFit="1"/>
    </xf>
    <xf numFmtId="0" fontId="19" fillId="0" borderId="71" xfId="1" applyBorder="1" applyAlignment="1">
      <alignment horizont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179" fontId="4" fillId="0" borderId="5" xfId="1" applyNumberFormat="1" applyFont="1" applyBorder="1" applyAlignment="1">
      <alignment horizontal="center" vertical="center" shrinkToFit="1"/>
    </xf>
    <xf numFmtId="179" fontId="4" fillId="0" borderId="6" xfId="1" applyNumberFormat="1" applyFont="1" applyBorder="1" applyAlignment="1">
      <alignment horizontal="center" vertical="center" shrinkToFit="1"/>
    </xf>
    <xf numFmtId="179" fontId="4" fillId="0" borderId="14" xfId="1" applyNumberFormat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 shrinkToFit="1"/>
    </xf>
    <xf numFmtId="0" fontId="4" fillId="0" borderId="8" xfId="1" applyFont="1" applyBorder="1" applyAlignment="1">
      <alignment horizontal="center" vertical="center" wrapText="1" shrinkToFit="1"/>
    </xf>
    <xf numFmtId="0" fontId="4" fillId="0" borderId="19" xfId="1" applyFont="1" applyBorder="1" applyAlignment="1">
      <alignment horizontal="center" vertical="center" wrapText="1" shrinkToFit="1"/>
    </xf>
    <xf numFmtId="0" fontId="5" fillId="0" borderId="0" xfId="1" applyFont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3" fillId="0" borderId="25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0" fontId="4" fillId="0" borderId="3" xfId="1" applyFont="1" applyBorder="1" applyAlignment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center" vertical="center" shrinkToFit="1"/>
    </xf>
    <xf numFmtId="0" fontId="4" fillId="0" borderId="75" xfId="1" applyFont="1" applyBorder="1" applyAlignment="1">
      <alignment horizontal="center" vertical="center" shrinkToFit="1"/>
    </xf>
    <xf numFmtId="0" fontId="4" fillId="0" borderId="79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09" xfId="1" applyFont="1" applyBorder="1" applyAlignment="1">
      <alignment horizontal="center" vertical="center" shrinkToFit="1"/>
    </xf>
    <xf numFmtId="0" fontId="4" fillId="0" borderId="53" xfId="1" applyFont="1" applyBorder="1" applyAlignment="1">
      <alignment horizontal="center" vertical="center" shrinkToFit="1"/>
    </xf>
    <xf numFmtId="0" fontId="4" fillId="0" borderId="54" xfId="1" applyFont="1" applyBorder="1" applyAlignment="1">
      <alignment horizontal="center" vertical="center" shrinkToFit="1"/>
    </xf>
    <xf numFmtId="0" fontId="10" fillId="2" borderId="16" xfId="1" applyFont="1" applyFill="1" applyBorder="1" applyAlignment="1">
      <alignment horizontal="left" vertical="top" wrapText="1"/>
    </xf>
    <xf numFmtId="0" fontId="10" fillId="2" borderId="15" xfId="1" applyFont="1" applyFill="1" applyBorder="1" applyAlignment="1">
      <alignment horizontal="left" vertical="top"/>
    </xf>
    <xf numFmtId="0" fontId="10" fillId="2" borderId="18" xfId="1" applyFont="1" applyFill="1" applyBorder="1" applyAlignment="1">
      <alignment horizontal="left" vertical="top"/>
    </xf>
    <xf numFmtId="0" fontId="5" fillId="0" borderId="30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39" xfId="1" applyFont="1" applyBorder="1" applyAlignment="1">
      <alignment horizontal="center" vertical="center" shrinkToFit="1"/>
    </xf>
    <xf numFmtId="0" fontId="4" fillId="0" borderId="77" xfId="1" applyFont="1" applyBorder="1" applyAlignment="1">
      <alignment horizontal="distributed" vertical="center" indent="5" shrinkToFit="1"/>
    </xf>
    <xf numFmtId="0" fontId="4" fillId="0" borderId="78" xfId="1" applyFont="1" applyBorder="1" applyAlignment="1">
      <alignment horizontal="distributed" vertical="center" indent="5" shrinkToFit="1"/>
    </xf>
    <xf numFmtId="0" fontId="10" fillId="0" borderId="22" xfId="1" applyFont="1" applyBorder="1" applyAlignment="1">
      <alignment horizontal="distributed" vertical="center"/>
    </xf>
    <xf numFmtId="0" fontId="19" fillId="0" borderId="30" xfId="1" applyBorder="1" applyAlignment="1">
      <alignment horizontal="center" vertical="center" wrapText="1" shrinkToFit="1"/>
    </xf>
    <xf numFmtId="0" fontId="19" fillId="0" borderId="19" xfId="1" applyBorder="1" applyAlignment="1">
      <alignment horizontal="center" vertical="center" wrapText="1" shrinkToFit="1"/>
    </xf>
    <xf numFmtId="0" fontId="19" fillId="0" borderId="27" xfId="1" applyBorder="1" applyAlignment="1">
      <alignment horizontal="center" vertical="center" wrapText="1" shrinkToFit="1"/>
    </xf>
    <xf numFmtId="0" fontId="19" fillId="0" borderId="20" xfId="1" applyBorder="1" applyAlignment="1">
      <alignment horizontal="center" vertical="center" wrapText="1" shrinkToFit="1"/>
    </xf>
    <xf numFmtId="0" fontId="4" fillId="2" borderId="16" xfId="1" applyFont="1" applyFill="1" applyBorder="1" applyAlignment="1">
      <alignment horizontal="distributed" vertical="center" indent="2"/>
    </xf>
    <xf numFmtId="0" fontId="4" fillId="2" borderId="18" xfId="1" applyFont="1" applyFill="1" applyBorder="1" applyAlignment="1">
      <alignment horizontal="distributed" vertical="center" indent="2"/>
    </xf>
    <xf numFmtId="0" fontId="19" fillId="0" borderId="5" xfId="1" applyBorder="1" applyAlignment="1">
      <alignment horizontal="center" vertical="center"/>
    </xf>
    <xf numFmtId="0" fontId="19" fillId="0" borderId="6" xfId="1" applyBorder="1" applyAlignment="1">
      <alignment horizontal="center" vertical="center"/>
    </xf>
    <xf numFmtId="0" fontId="19" fillId="0" borderId="14" xfId="1" applyBorder="1" applyAlignment="1">
      <alignment horizontal="center" vertical="center"/>
    </xf>
    <xf numFmtId="0" fontId="19" fillId="0" borderId="20" xfId="1" applyBorder="1" applyAlignment="1">
      <alignment horizontal="center" vertical="center"/>
    </xf>
    <xf numFmtId="0" fontId="4" fillId="0" borderId="6" xfId="1" applyFont="1" applyBorder="1" applyAlignment="1">
      <alignment horizontal="center" vertical="center" shrinkToFit="1"/>
    </xf>
    <xf numFmtId="0" fontId="4" fillId="2" borderId="1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74" xfId="1" applyFont="1" applyFill="1" applyBorder="1" applyAlignment="1">
      <alignment horizontal="center" vertical="center" shrinkToFit="1"/>
    </xf>
    <xf numFmtId="0" fontId="4" fillId="2" borderId="49" xfId="1" applyFont="1" applyFill="1" applyBorder="1" applyAlignment="1">
      <alignment horizontal="center" vertical="center" shrinkToFit="1"/>
    </xf>
    <xf numFmtId="0" fontId="4" fillId="0" borderId="47" xfId="1" applyFont="1" applyBorder="1" applyAlignment="1">
      <alignment horizontal="right" vertical="center" shrinkToFit="1"/>
    </xf>
    <xf numFmtId="0" fontId="4" fillId="0" borderId="55" xfId="1" applyFont="1" applyBorder="1" applyAlignment="1">
      <alignment horizontal="right" vertical="center" shrinkToFit="1"/>
    </xf>
    <xf numFmtId="0" fontId="4" fillId="0" borderId="57" xfId="1" applyFont="1" applyBorder="1" applyAlignment="1">
      <alignment horizontal="right" vertical="center" shrinkToFit="1"/>
    </xf>
    <xf numFmtId="0" fontId="4" fillId="2" borderId="29" xfId="1" applyFont="1" applyFill="1" applyBorder="1" applyAlignment="1">
      <alignment horizontal="center" vertical="center" shrinkToFit="1"/>
    </xf>
    <xf numFmtId="0" fontId="4" fillId="2" borderId="38" xfId="1" applyFont="1" applyFill="1" applyBorder="1" applyAlignment="1">
      <alignment horizontal="center" vertical="center" shrinkToFit="1"/>
    </xf>
    <xf numFmtId="0" fontId="4" fillId="2" borderId="48" xfId="1" applyFont="1" applyFill="1" applyBorder="1" applyAlignment="1">
      <alignment horizontal="center" vertical="center" shrinkToFit="1"/>
    </xf>
    <xf numFmtId="0" fontId="4" fillId="2" borderId="34" xfId="1" applyFont="1" applyFill="1" applyBorder="1" applyAlignment="1">
      <alignment horizontal="center" vertical="center" shrinkToFit="1"/>
    </xf>
    <xf numFmtId="0" fontId="4" fillId="2" borderId="72" xfId="1" applyFont="1" applyFill="1" applyBorder="1" applyAlignment="1">
      <alignment horizontal="center" vertical="center" shrinkToFit="1"/>
    </xf>
    <xf numFmtId="0" fontId="4" fillId="2" borderId="26" xfId="1" applyFont="1" applyFill="1" applyBorder="1" applyAlignment="1">
      <alignment horizontal="center" vertical="center" shrinkToFit="1"/>
    </xf>
    <xf numFmtId="0" fontId="4" fillId="2" borderId="28" xfId="1" applyFont="1" applyFill="1" applyBorder="1" applyAlignment="1">
      <alignment horizontal="center" vertical="center" shrinkToFit="1"/>
    </xf>
    <xf numFmtId="0" fontId="6" fillId="2" borderId="48" xfId="1" applyFont="1" applyFill="1" applyBorder="1" applyAlignment="1">
      <alignment horizontal="center" vertical="center" shrinkToFit="1"/>
    </xf>
    <xf numFmtId="0" fontId="6" fillId="2" borderId="34" xfId="1" applyFont="1" applyFill="1" applyBorder="1" applyAlignment="1">
      <alignment horizontal="center" vertical="center" shrinkToFit="1"/>
    </xf>
    <xf numFmtId="0" fontId="6" fillId="2" borderId="72" xfId="1" applyFont="1" applyFill="1" applyBorder="1" applyAlignment="1">
      <alignment horizontal="center" vertical="center" shrinkToFit="1"/>
    </xf>
    <xf numFmtId="0" fontId="19" fillId="0" borderId="30" xfId="1" applyBorder="1" applyAlignment="1">
      <alignment horizontal="center" vertical="center" shrinkToFit="1"/>
    </xf>
    <xf numFmtId="0" fontId="19" fillId="0" borderId="27" xfId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center" vertical="center" shrinkToFit="1"/>
    </xf>
    <xf numFmtId="0" fontId="8" fillId="0" borderId="56" xfId="1" applyFont="1" applyBorder="1" applyAlignment="1">
      <alignment horizontal="center" vertical="center" shrinkToFit="1"/>
    </xf>
    <xf numFmtId="0" fontId="4" fillId="2" borderId="31" xfId="1" applyFont="1" applyFill="1" applyBorder="1" applyAlignment="1">
      <alignment horizontal="center" vertical="center" shrinkToFit="1"/>
    </xf>
    <xf numFmtId="0" fontId="4" fillId="2" borderId="73" xfId="1" applyFont="1" applyFill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15" fillId="0" borderId="16" xfId="1" applyFont="1" applyBorder="1" applyAlignment="1">
      <alignment horizontal="center" vertical="center" wrapText="1" shrinkToFit="1"/>
    </xf>
    <xf numFmtId="0" fontId="15" fillId="0" borderId="15" xfId="1" applyFont="1" applyBorder="1" applyAlignment="1">
      <alignment horizontal="center" vertical="center" wrapText="1" shrinkToFit="1"/>
    </xf>
    <xf numFmtId="0" fontId="15" fillId="0" borderId="18" xfId="1" applyFont="1" applyBorder="1" applyAlignment="1">
      <alignment horizontal="center" vertical="center" wrapText="1" shrinkToFit="1"/>
    </xf>
    <xf numFmtId="0" fontId="9" fillId="0" borderId="16" xfId="1" applyFont="1" applyBorder="1" applyAlignment="1">
      <alignment horizontal="left" vertical="top" shrinkToFit="1"/>
    </xf>
    <xf numFmtId="0" fontId="9" fillId="0" borderId="15" xfId="1" applyFont="1" applyBorder="1" applyAlignment="1">
      <alignment horizontal="left" vertical="top" shrinkToFit="1"/>
    </xf>
    <xf numFmtId="0" fontId="9" fillId="0" borderId="73" xfId="1" applyFont="1" applyBorder="1" applyAlignment="1">
      <alignment horizontal="left" vertical="top" shrinkToFit="1"/>
    </xf>
    <xf numFmtId="0" fontId="4" fillId="2" borderId="13" xfId="1" applyFont="1" applyFill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19" fillId="0" borderId="14" xfId="1" applyBorder="1" applyAlignment="1">
      <alignment horizontal="left" vertical="center" indent="1" shrinkToFit="1"/>
    </xf>
    <xf numFmtId="0" fontId="19" fillId="0" borderId="17" xfId="1" applyBorder="1" applyAlignment="1">
      <alignment horizontal="left" vertical="center" indent="1" shrinkToFit="1"/>
    </xf>
    <xf numFmtId="0" fontId="19" fillId="0" borderId="56" xfId="1" applyBorder="1" applyAlignment="1">
      <alignment horizontal="left" vertical="center" indent="1" shrinkToFit="1"/>
    </xf>
    <xf numFmtId="0" fontId="4" fillId="0" borderId="11" xfId="1" applyFont="1" applyBorder="1" applyAlignment="1">
      <alignment horizontal="left" vertical="center" shrinkToFit="1"/>
    </xf>
    <xf numFmtId="0" fontId="5" fillId="0" borderId="48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 wrapText="1"/>
    </xf>
    <xf numFmtId="0" fontId="19" fillId="0" borderId="48" xfId="1" applyBorder="1" applyAlignment="1">
      <alignment horizontal="center" vertical="center" wrapText="1" shrinkToFit="1"/>
    </xf>
    <xf numFmtId="0" fontId="19" fillId="0" borderId="72" xfId="1" applyBorder="1" applyAlignment="1">
      <alignment horizontal="center" vertical="center" wrapText="1" shrinkToFit="1"/>
    </xf>
    <xf numFmtId="0" fontId="4" fillId="0" borderId="198" xfId="1" applyFont="1" applyBorder="1" applyAlignment="1">
      <alignment horizontal="center" vertical="center" shrinkToFit="1"/>
    </xf>
    <xf numFmtId="0" fontId="4" fillId="0" borderId="199" xfId="1" applyFont="1" applyBorder="1" applyAlignment="1">
      <alignment horizontal="center" vertical="center" shrinkToFit="1"/>
    </xf>
    <xf numFmtId="0" fontId="4" fillId="0" borderId="200" xfId="1" applyFont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shrinkToFit="1"/>
    </xf>
    <xf numFmtId="0" fontId="4" fillId="0" borderId="197" xfId="1" applyFont="1" applyBorder="1" applyAlignment="1">
      <alignment horizontal="center" vertical="center" shrinkToFit="1"/>
    </xf>
    <xf numFmtId="0" fontId="4" fillId="0" borderId="194" xfId="1" applyFont="1" applyBorder="1" applyAlignment="1">
      <alignment horizontal="right" vertical="center" shrinkToFit="1"/>
    </xf>
    <xf numFmtId="0" fontId="4" fillId="0" borderId="195" xfId="1" applyFont="1" applyBorder="1" applyAlignment="1">
      <alignment horizontal="right" vertical="center" shrinkToFit="1"/>
    </xf>
    <xf numFmtId="0" fontId="4" fillId="0" borderId="196" xfId="1" applyFont="1" applyBorder="1" applyAlignment="1">
      <alignment horizontal="right" vertical="center" shrinkToFit="1"/>
    </xf>
    <xf numFmtId="177" fontId="4" fillId="0" borderId="22" xfId="1" applyNumberFormat="1" applyFont="1" applyBorder="1" applyAlignment="1">
      <alignment horizontal="center" vertical="center"/>
    </xf>
    <xf numFmtId="0" fontId="19" fillId="0" borderId="51" xfId="1" applyBorder="1" applyAlignment="1">
      <alignment horizontal="center" vertical="center" shrinkToFit="1"/>
    </xf>
    <xf numFmtId="0" fontId="19" fillId="0" borderId="193" xfId="1" applyBorder="1" applyAlignment="1">
      <alignment horizontal="center" vertical="center" shrinkToFit="1"/>
    </xf>
    <xf numFmtId="0" fontId="4" fillId="0" borderId="70" xfId="1" applyFont="1" applyBorder="1" applyAlignment="1">
      <alignment horizontal="center" vertical="center" shrinkToFit="1"/>
    </xf>
    <xf numFmtId="0" fontId="4" fillId="0" borderId="63" xfId="1" applyFont="1" applyBorder="1" applyAlignment="1">
      <alignment horizontal="center" vertical="center" shrinkToFit="1"/>
    </xf>
    <xf numFmtId="0" fontId="4" fillId="2" borderId="35" xfId="1" applyFont="1" applyFill="1" applyBorder="1" applyAlignment="1">
      <alignment horizontal="center" vertical="center" shrinkToFit="1"/>
    </xf>
    <xf numFmtId="0" fontId="19" fillId="0" borderId="41" xfId="1" applyBorder="1" applyAlignment="1">
      <alignment horizontal="left" vertical="center" indent="1" shrinkToFit="1"/>
    </xf>
    <xf numFmtId="0" fontId="19" fillId="0" borderId="22" xfId="1" applyBorder="1" applyAlignment="1">
      <alignment horizontal="left" vertical="center" indent="1" shrinkToFit="1"/>
    </xf>
    <xf numFmtId="0" fontId="19" fillId="0" borderId="33" xfId="1" applyBorder="1" applyAlignment="1">
      <alignment horizontal="left" vertical="center" indent="1" shrinkToFit="1"/>
    </xf>
  </cellXfs>
  <cellStyles count="4">
    <cellStyle name="標準" xfId="0" builtinId="0"/>
    <cellStyle name="標準 2" xfId="1" xr:uid="{00000000-0005-0000-0000-000002000000}"/>
    <cellStyle name="標準 2 2" xfId="2" xr:uid="{00000000-0005-0000-0000-000003000000}"/>
    <cellStyle name="標準 2 3" xfId="3" xr:uid="{00000000-0005-0000-0000-000004000000}"/>
  </cellStyles>
  <dxfs count="11">
    <dxf>
      <fill>
        <patternFill>
          <bgColor theme="6" tint="0.39994506668294322"/>
        </patternFill>
      </fill>
    </dxf>
    <dxf>
      <font>
        <b val="0"/>
        <i val="0"/>
      </font>
      <fill>
        <patternFill patternType="none">
          <bgColor auto="1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</font>
      <fill>
        <patternFill>
          <bgColor theme="9" tint="0.59996337778862885"/>
        </patternFill>
      </fill>
    </dxf>
    <dxf>
      <font>
        <b val="0"/>
        <i val="0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b val="0"/>
        <i val="0"/>
      </font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ont>
        <b val="0"/>
        <i val="0"/>
      </font>
      <fill>
        <patternFill>
          <bgColor theme="9" tint="0.59996337778862885"/>
        </patternFill>
      </fill>
    </dxf>
  </dxfs>
  <tableStyles count="1" defaultTableStyle="TableStyleMedium2" defaultPivotStyle="PivotStyleLight16">
    <tableStyle name="テーブル スタイル 1" pivot="0" count="0" xr9:uid="{00000000-0011-0000-FFFF-FFFF00000000}"/>
  </tableStyles>
  <colors>
    <mruColors>
      <color rgb="FF66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291353</xdr:colOff>
      <xdr:row>1</xdr:row>
      <xdr:rowOff>874059</xdr:rowOff>
    </xdr:from>
    <xdr:to>
      <xdr:col>15</xdr:col>
      <xdr:colOff>0</xdr:colOff>
      <xdr:row>3</xdr:row>
      <xdr:rowOff>156883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B957208C-282C-4C5C-8658-4C6769BA2298}"/>
            </a:ext>
          </a:extLst>
        </xdr:cNvPr>
        <xdr:cNvCxnSpPr/>
      </xdr:nvCxnSpPr>
      <xdr:spPr>
        <a:xfrm>
          <a:off x="10970559" y="1355912"/>
          <a:ext cx="268941" cy="470647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14</xdr:col>
      <xdr:colOff>56029</xdr:colOff>
      <xdr:row>1</xdr:row>
      <xdr:rowOff>179293</xdr:rowOff>
    </xdr:from>
    <xdr:to>
      <xdr:col>16</xdr:col>
      <xdr:colOff>1367118</xdr:colOff>
      <xdr:row>1</xdr:row>
      <xdr:rowOff>885264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7BD9CD27-B7FD-4F94-A6E1-D231DB3C4B7B}"/>
            </a:ext>
          </a:extLst>
        </xdr:cNvPr>
        <xdr:cNvSpPr/>
      </xdr:nvSpPr>
      <xdr:spPr>
        <a:xfrm>
          <a:off x="10735235" y="661146"/>
          <a:ext cx="2980765" cy="705971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ＤＦ平成ゴシック体W5" panose="020B0509000000000000" pitchFamily="49" charset="-128"/>
              <a:ea typeface="ＤＦ平成ゴシック体W5" panose="020B0509000000000000" pitchFamily="49" charset="-128"/>
            </a:rPr>
            <a:t>年度ごとに</a:t>
          </a:r>
          <a:endParaRPr kumimoji="1" lang="en-US" altLang="ja-JP" sz="1800" b="1">
            <a:solidFill>
              <a:srgbClr val="FF0000"/>
            </a:solidFill>
            <a:latin typeface="ＤＦ平成ゴシック体W5" panose="020B0509000000000000" pitchFamily="49" charset="-128"/>
            <a:ea typeface="ＤＦ平成ゴシック体W5" panose="020B0509000000000000" pitchFamily="49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ＤＦ平成ゴシック体W5" panose="020B0509000000000000" pitchFamily="49" charset="-128"/>
              <a:ea typeface="ＤＦ平成ゴシック体W5" panose="020B0509000000000000" pitchFamily="49" charset="-128"/>
            </a:rPr>
            <a:t>西暦で書き換えること</a:t>
          </a:r>
          <a:endParaRPr kumimoji="1" lang="en-US" altLang="ja-JP" sz="1800" b="1">
            <a:solidFill>
              <a:srgbClr val="FF0000"/>
            </a:solidFill>
            <a:latin typeface="ＤＦ平成ゴシック体W5" panose="020B0509000000000000" pitchFamily="49" charset="-128"/>
            <a:ea typeface="ＤＦ平成ゴシック体W5" panose="020B0509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78440</xdr:colOff>
      <xdr:row>4</xdr:row>
      <xdr:rowOff>67235</xdr:rowOff>
    </xdr:from>
    <xdr:to>
      <xdr:col>7</xdr:col>
      <xdr:colOff>336177</xdr:colOff>
      <xdr:row>8</xdr:row>
      <xdr:rowOff>56030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7F94580-37DA-4899-9DA3-18C97CA98C6E}"/>
            </a:ext>
          </a:extLst>
        </xdr:cNvPr>
        <xdr:cNvSpPr/>
      </xdr:nvSpPr>
      <xdr:spPr>
        <a:xfrm>
          <a:off x="459440" y="470647"/>
          <a:ext cx="2902325" cy="795618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00B050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r>
            <a:rPr kumimoji="1" lang="ja-JP" altLang="en-US" sz="1100" b="1"/>
            <a:t>　「</a:t>
          </a:r>
          <a:r>
            <a:rPr kumimoji="1" lang="ja-JP" altLang="en-US" sz="1100" b="1">
              <a:solidFill>
                <a:srgbClr val="FF0000"/>
              </a:solidFill>
            </a:rPr>
            <a:t>（様式３）個人競技参加申込書の整理番号</a:t>
          </a:r>
          <a:r>
            <a:rPr kumimoji="1" lang="ja-JP" altLang="en-US" sz="1100" b="1"/>
            <a:t>」と合わせてください。</a:t>
          </a:r>
        </a:p>
      </xdr:txBody>
    </xdr:sp>
    <xdr:clientData/>
  </xdr:twoCellAnchor>
  <xdr:twoCellAnchor>
    <xdr:from>
      <xdr:col>3</xdr:col>
      <xdr:colOff>85164</xdr:colOff>
      <xdr:row>17</xdr:row>
      <xdr:rowOff>96372</xdr:rowOff>
    </xdr:from>
    <xdr:to>
      <xdr:col>6</xdr:col>
      <xdr:colOff>73959</xdr:colOff>
      <xdr:row>20</xdr:row>
      <xdr:rowOff>134469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5DD91888-77A7-41DD-8678-928CB6DD987C}"/>
            </a:ext>
          </a:extLst>
        </xdr:cNvPr>
        <xdr:cNvSpPr/>
      </xdr:nvSpPr>
      <xdr:spPr>
        <a:xfrm>
          <a:off x="466164" y="3323666"/>
          <a:ext cx="1804148" cy="643215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00B050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r>
            <a:rPr kumimoji="1" lang="ja-JP" altLang="en-US" sz="1100" b="1"/>
            <a:t>　</a:t>
          </a:r>
          <a:r>
            <a:rPr kumimoji="1" lang="ja-JP" altLang="en-US" sz="1100" b="1">
              <a:solidFill>
                <a:srgbClr val="FF0000"/>
              </a:solidFill>
            </a:rPr>
            <a:t>コメント</a:t>
          </a:r>
          <a:r>
            <a:rPr kumimoji="1" lang="ja-JP" altLang="en-US" sz="1100" b="1"/>
            <a:t>が表示されます。</a:t>
          </a:r>
        </a:p>
      </xdr:txBody>
    </xdr:sp>
    <xdr:clientData/>
  </xdr:twoCellAnchor>
  <xdr:twoCellAnchor>
    <xdr:from>
      <xdr:col>4</xdr:col>
      <xdr:colOff>470647</xdr:colOff>
      <xdr:row>9</xdr:row>
      <xdr:rowOff>11206</xdr:rowOff>
    </xdr:from>
    <xdr:to>
      <xdr:col>5</xdr:col>
      <xdr:colOff>481853</xdr:colOff>
      <xdr:row>17</xdr:row>
      <xdr:rowOff>123266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90E75B7-4DAC-4333-8497-2274FED20E3E}"/>
            </a:ext>
          </a:extLst>
        </xdr:cNvPr>
        <xdr:cNvCxnSpPr/>
      </xdr:nvCxnSpPr>
      <xdr:spPr>
        <a:xfrm flipV="1">
          <a:off x="1546412" y="1423147"/>
          <a:ext cx="593912" cy="1927413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00B050"/>
          </a:solidFill>
          <a:prstDash val="sysDash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129989</xdr:colOff>
      <xdr:row>7</xdr:row>
      <xdr:rowOff>22412</xdr:rowOff>
    </xdr:from>
    <xdr:to>
      <xdr:col>3</xdr:col>
      <xdr:colOff>481853</xdr:colOff>
      <xdr:row>10</xdr:row>
      <xdr:rowOff>51548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283F09CD-636A-4D8A-BA38-7AB61538EFBF}"/>
            </a:ext>
          </a:extLst>
        </xdr:cNvPr>
        <xdr:cNvCxnSpPr/>
      </xdr:nvCxnSpPr>
      <xdr:spPr>
        <a:xfrm flipH="1">
          <a:off x="129989" y="1030941"/>
          <a:ext cx="654423" cy="634254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00B050"/>
          </a:solidFill>
          <a:prstDash val="sysDash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11</xdr:col>
      <xdr:colOff>992841</xdr:colOff>
      <xdr:row>4</xdr:row>
      <xdr:rowOff>17930</xdr:rowOff>
    </xdr:from>
    <xdr:to>
      <xdr:col>14</xdr:col>
      <xdr:colOff>376518</xdr:colOff>
      <xdr:row>6</xdr:row>
      <xdr:rowOff>78441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827A898C-BDAF-4282-831F-A2BB5BAB459A}"/>
            </a:ext>
          </a:extLst>
        </xdr:cNvPr>
        <xdr:cNvSpPr/>
      </xdr:nvSpPr>
      <xdr:spPr>
        <a:xfrm>
          <a:off x="5968253" y="421342"/>
          <a:ext cx="1725706" cy="463923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00B050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r>
            <a:rPr kumimoji="1" lang="ja-JP" altLang="en-US" sz="1100" b="1"/>
            <a:t>　　</a:t>
          </a:r>
          <a:r>
            <a:rPr kumimoji="1" lang="ja-JP" altLang="en-US" sz="1100" b="1">
              <a:solidFill>
                <a:srgbClr val="FF0000"/>
              </a:solidFill>
            </a:rPr>
            <a:t>自動</a:t>
          </a:r>
          <a:r>
            <a:rPr kumimoji="1" lang="ja-JP" altLang="en-US" sz="1100" b="1"/>
            <a:t>で入力されます。</a:t>
          </a:r>
        </a:p>
      </xdr:txBody>
    </xdr:sp>
    <xdr:clientData/>
  </xdr:twoCellAnchor>
  <xdr:twoCellAnchor>
    <xdr:from>
      <xdr:col>10</xdr:col>
      <xdr:colOff>369794</xdr:colOff>
      <xdr:row>5</xdr:row>
      <xdr:rowOff>48186</xdr:rowOff>
    </xdr:from>
    <xdr:to>
      <xdr:col>11</xdr:col>
      <xdr:colOff>992841</xdr:colOff>
      <xdr:row>8</xdr:row>
      <xdr:rowOff>168089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34041BF3-3B44-4872-8832-3A13BACE4959}"/>
            </a:ext>
          </a:extLst>
        </xdr:cNvPr>
        <xdr:cNvCxnSpPr>
          <a:stCxn id="20" idx="1"/>
        </xdr:cNvCxnSpPr>
      </xdr:nvCxnSpPr>
      <xdr:spPr>
        <a:xfrm flipH="1">
          <a:off x="5210735" y="653304"/>
          <a:ext cx="1216959" cy="72502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00B050"/>
          </a:solidFill>
          <a:prstDash val="sysDash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14</xdr:col>
      <xdr:colOff>302559</xdr:colOff>
      <xdr:row>6</xdr:row>
      <xdr:rowOff>89647</xdr:rowOff>
    </xdr:from>
    <xdr:to>
      <xdr:col>16</xdr:col>
      <xdr:colOff>212912</xdr:colOff>
      <xdr:row>9</xdr:row>
      <xdr:rowOff>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B7DE61D4-2F4B-4C13-9FC3-21675630D35E}"/>
            </a:ext>
          </a:extLst>
        </xdr:cNvPr>
        <xdr:cNvCxnSpPr/>
      </xdr:nvCxnSpPr>
      <xdr:spPr>
        <a:xfrm>
          <a:off x="8079441" y="896471"/>
          <a:ext cx="1837765" cy="51547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00B050"/>
          </a:solidFill>
          <a:prstDash val="sysDash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14</xdr:col>
      <xdr:colOff>376518</xdr:colOff>
      <xdr:row>5</xdr:row>
      <xdr:rowOff>48186</xdr:rowOff>
    </xdr:from>
    <xdr:to>
      <xdr:col>19</xdr:col>
      <xdr:colOff>212911</xdr:colOff>
      <xdr:row>9</xdr:row>
      <xdr:rowOff>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9886E84E-89C7-4E9C-B607-EB71DB6D7BDE}"/>
            </a:ext>
          </a:extLst>
        </xdr:cNvPr>
        <xdr:cNvCxnSpPr>
          <a:stCxn id="20" idx="3"/>
        </xdr:cNvCxnSpPr>
      </xdr:nvCxnSpPr>
      <xdr:spPr>
        <a:xfrm>
          <a:off x="8153400" y="653304"/>
          <a:ext cx="4004982" cy="758637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00B050"/>
          </a:solidFill>
          <a:prstDash val="sysDash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16</xdr:col>
      <xdr:colOff>649941</xdr:colOff>
      <xdr:row>3</xdr:row>
      <xdr:rowOff>100853</xdr:rowOff>
    </xdr:from>
    <xdr:to>
      <xdr:col>20</xdr:col>
      <xdr:colOff>316006</xdr:colOff>
      <xdr:row>5</xdr:row>
      <xdr:rowOff>96371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B61055DB-E2E5-4156-A8E8-5C9B1444B53F}"/>
            </a:ext>
          </a:extLst>
        </xdr:cNvPr>
        <xdr:cNvSpPr/>
      </xdr:nvSpPr>
      <xdr:spPr>
        <a:xfrm>
          <a:off x="10466294" y="302559"/>
          <a:ext cx="2209800" cy="39893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00B050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r>
            <a:rPr kumimoji="1" lang="ja-JP" altLang="en-US" sz="1100" b="1"/>
            <a:t>　　</a:t>
          </a:r>
          <a:r>
            <a:rPr kumimoji="1" lang="ja-JP" altLang="en-US" sz="1100" b="1">
              <a:solidFill>
                <a:srgbClr val="FF0000"/>
              </a:solidFill>
            </a:rPr>
            <a:t>空白は緑色</a:t>
          </a:r>
          <a:r>
            <a:rPr kumimoji="1" lang="ja-JP" altLang="en-US" sz="1100" b="1"/>
            <a:t>で塗りつぶされます。</a:t>
          </a:r>
        </a:p>
      </xdr:txBody>
    </xdr:sp>
    <xdr:clientData/>
  </xdr:twoCellAnchor>
  <xdr:twoCellAnchor>
    <xdr:from>
      <xdr:col>19</xdr:col>
      <xdr:colOff>403412</xdr:colOff>
      <xdr:row>5</xdr:row>
      <xdr:rowOff>123264</xdr:rowOff>
    </xdr:from>
    <xdr:to>
      <xdr:col>20</xdr:col>
      <xdr:colOff>268941</xdr:colOff>
      <xdr:row>12</xdr:row>
      <xdr:rowOff>100853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CBC80571-5A1D-4C21-AAD5-4D2831194F56}"/>
            </a:ext>
          </a:extLst>
        </xdr:cNvPr>
        <xdr:cNvCxnSpPr/>
      </xdr:nvCxnSpPr>
      <xdr:spPr>
        <a:xfrm>
          <a:off x="12348883" y="728382"/>
          <a:ext cx="481852" cy="1591236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00B050"/>
          </a:solidFill>
          <a:prstDash val="sysDash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9</xdr:col>
      <xdr:colOff>17928</xdr:colOff>
      <xdr:row>17</xdr:row>
      <xdr:rowOff>40341</xdr:rowOff>
    </xdr:from>
    <xdr:to>
      <xdr:col>11</xdr:col>
      <xdr:colOff>918882</xdr:colOff>
      <xdr:row>21</xdr:row>
      <xdr:rowOff>179294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90369339-724D-4A9D-8154-54A1C98D6479}"/>
            </a:ext>
          </a:extLst>
        </xdr:cNvPr>
        <xdr:cNvSpPr/>
      </xdr:nvSpPr>
      <xdr:spPr>
        <a:xfrm>
          <a:off x="5094193" y="3872753"/>
          <a:ext cx="2200836" cy="945776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00B050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r>
            <a:rPr kumimoji="1" lang="ja-JP" altLang="en-US" sz="1100" b="1"/>
            <a:t>　</a:t>
          </a:r>
          <a:r>
            <a:rPr kumimoji="1" lang="ja-JP" altLang="ja-JP" sz="1100" b="1">
              <a:effectLst/>
              <a:latin typeface="+mn-lt"/>
              <a:ea typeface="+mn-ea"/>
              <a:cs typeface="+mn-cs"/>
            </a:rPr>
            <a:t>女性・視覚・ﾃﾞｨｽﾀﾝｽ立位・ﾃﾞｨｽﾀﾝｽ座位・アキュラシ－</a:t>
          </a:r>
          <a:r>
            <a:rPr kumimoji="1" lang="en-US" altLang="ja-JP" sz="1100" b="1"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ja-JP" sz="1100" b="1">
              <a:effectLst/>
              <a:latin typeface="+mn-lt"/>
              <a:ea typeface="+mn-ea"/>
              <a:cs typeface="+mn-cs"/>
            </a:rPr>
            <a:t>ｍ・補装具は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ピンク</a:t>
          </a:r>
          <a:r>
            <a:rPr kumimoji="1" lang="ja-JP" altLang="ja-JP" sz="1100" b="1">
              <a:effectLst/>
              <a:latin typeface="+mn-lt"/>
              <a:ea typeface="+mn-ea"/>
              <a:cs typeface="+mn-cs"/>
            </a:rPr>
            <a:t>で、聴覚は</a:t>
          </a:r>
          <a:r>
            <a:rPr kumimoji="1" lang="ja-JP" altLang="ja-JP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水色</a:t>
          </a:r>
          <a:r>
            <a:rPr kumimoji="1" lang="ja-JP" altLang="ja-JP" sz="1100" b="1">
              <a:effectLst/>
              <a:latin typeface="+mn-lt"/>
              <a:ea typeface="+mn-ea"/>
              <a:cs typeface="+mn-cs"/>
            </a:rPr>
            <a:t>で塗りつぶされます。</a:t>
          </a:r>
          <a:endParaRPr kumimoji="1" lang="ja-JP" altLang="en-US" sz="1100" b="1"/>
        </a:p>
      </xdr:txBody>
    </xdr:sp>
    <xdr:clientData/>
  </xdr:twoCellAnchor>
  <xdr:twoCellAnchor>
    <xdr:from>
      <xdr:col>8</xdr:col>
      <xdr:colOff>275667</xdr:colOff>
      <xdr:row>14</xdr:row>
      <xdr:rowOff>118783</xdr:rowOff>
    </xdr:from>
    <xdr:to>
      <xdr:col>9</xdr:col>
      <xdr:colOff>347383</xdr:colOff>
      <xdr:row>17</xdr:row>
      <xdr:rowOff>33618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903DCA84-C11B-4A66-9D99-9EEFAC73B635}"/>
            </a:ext>
          </a:extLst>
        </xdr:cNvPr>
        <xdr:cNvCxnSpPr/>
      </xdr:nvCxnSpPr>
      <xdr:spPr>
        <a:xfrm flipH="1" flipV="1">
          <a:off x="3872755" y="2539254"/>
          <a:ext cx="363069" cy="519952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00B050"/>
          </a:solidFill>
          <a:prstDash val="sysDash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10</xdr:col>
      <xdr:colOff>268941</xdr:colOff>
      <xdr:row>13</xdr:row>
      <xdr:rowOff>78441</xdr:rowOff>
    </xdr:from>
    <xdr:to>
      <xdr:col>12</xdr:col>
      <xdr:colOff>22411</xdr:colOff>
      <xdr:row>17</xdr:row>
      <xdr:rowOff>44825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D485F864-CAFD-4D09-90F8-347748FE441E}"/>
            </a:ext>
          </a:extLst>
        </xdr:cNvPr>
        <xdr:cNvCxnSpPr/>
      </xdr:nvCxnSpPr>
      <xdr:spPr>
        <a:xfrm flipV="1">
          <a:off x="6051176" y="3104029"/>
          <a:ext cx="1535206" cy="773208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00B050"/>
          </a:solidFill>
          <a:prstDash val="sysDash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11</xdr:col>
      <xdr:colOff>605117</xdr:colOff>
      <xdr:row>14</xdr:row>
      <xdr:rowOff>11206</xdr:rowOff>
    </xdr:from>
    <xdr:to>
      <xdr:col>14</xdr:col>
      <xdr:colOff>235324</xdr:colOff>
      <xdr:row>17</xdr:row>
      <xdr:rowOff>67237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EBD686B7-F5EC-4F01-B78A-74863EA74F5E}"/>
            </a:ext>
          </a:extLst>
        </xdr:cNvPr>
        <xdr:cNvCxnSpPr/>
      </xdr:nvCxnSpPr>
      <xdr:spPr>
        <a:xfrm flipV="1">
          <a:off x="6039970" y="2633382"/>
          <a:ext cx="1972236" cy="661149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00B050"/>
          </a:solidFill>
          <a:prstDash val="sysDash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13</xdr:col>
      <xdr:colOff>293593</xdr:colOff>
      <xdr:row>17</xdr:row>
      <xdr:rowOff>69475</xdr:rowOff>
    </xdr:from>
    <xdr:to>
      <xdr:col>16</xdr:col>
      <xdr:colOff>649942</xdr:colOff>
      <xdr:row>22</xdr:row>
      <xdr:rowOff>78440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45486247-9816-4504-A3F7-A1480CD86720}"/>
            </a:ext>
          </a:extLst>
        </xdr:cNvPr>
        <xdr:cNvSpPr/>
      </xdr:nvSpPr>
      <xdr:spPr>
        <a:xfrm>
          <a:off x="7263652" y="3296769"/>
          <a:ext cx="3090584" cy="1017495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00B050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r>
            <a:rPr kumimoji="1" lang="ja-JP" altLang="en-US" sz="1100" b="1"/>
            <a:t>　　性別・市町村学校名・障害区分・競技・種目・障害区分番号・全国出場確認は</a:t>
          </a:r>
          <a:r>
            <a:rPr kumimoji="1" lang="ja-JP" altLang="en-US" sz="1100" b="1">
              <a:solidFill>
                <a:srgbClr val="FF0000"/>
              </a:solidFill>
            </a:rPr>
            <a:t>プルダウンリスト</a:t>
          </a:r>
          <a:r>
            <a:rPr kumimoji="1" lang="ja-JP" altLang="en-US" sz="1100" b="1"/>
            <a:t>から選んでください。</a:t>
          </a:r>
        </a:p>
      </xdr:txBody>
    </xdr:sp>
    <xdr:clientData/>
  </xdr:twoCellAnchor>
  <xdr:twoCellAnchor>
    <xdr:from>
      <xdr:col>13</xdr:col>
      <xdr:colOff>795619</xdr:colOff>
      <xdr:row>10</xdr:row>
      <xdr:rowOff>56030</xdr:rowOff>
    </xdr:from>
    <xdr:to>
      <xdr:col>14</xdr:col>
      <xdr:colOff>1032062</xdr:colOff>
      <xdr:row>17</xdr:row>
      <xdr:rowOff>69475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421F0314-DE41-4BD3-ADD3-4BE2F48CCC11}"/>
            </a:ext>
          </a:extLst>
        </xdr:cNvPr>
        <xdr:cNvCxnSpPr>
          <a:stCxn id="24" idx="0"/>
        </xdr:cNvCxnSpPr>
      </xdr:nvCxnSpPr>
      <xdr:spPr>
        <a:xfrm flipH="1" flipV="1">
          <a:off x="7765678" y="1871383"/>
          <a:ext cx="1043266" cy="1425386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00B050"/>
          </a:solidFill>
          <a:prstDash val="sysDash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17</xdr:col>
      <xdr:colOff>394446</xdr:colOff>
      <xdr:row>19</xdr:row>
      <xdr:rowOff>125506</xdr:rowOff>
    </xdr:from>
    <xdr:to>
      <xdr:col>20</xdr:col>
      <xdr:colOff>338417</xdr:colOff>
      <xdr:row>22</xdr:row>
      <xdr:rowOff>100852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5C89F5F1-163D-4AC4-8AF6-279C1E904E05}"/>
            </a:ext>
          </a:extLst>
        </xdr:cNvPr>
        <xdr:cNvSpPr/>
      </xdr:nvSpPr>
      <xdr:spPr>
        <a:xfrm>
          <a:off x="10849534" y="3756212"/>
          <a:ext cx="2050677" cy="580464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00B050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r>
            <a:rPr kumimoji="1" lang="ja-JP" altLang="en-US" sz="1100" b="1"/>
            <a:t>　</a:t>
          </a:r>
          <a:r>
            <a:rPr kumimoji="1" lang="ja-JP" altLang="en-US" sz="1100" b="1">
              <a:solidFill>
                <a:srgbClr val="FF0000"/>
              </a:solidFill>
            </a:rPr>
            <a:t>　「黄色</a:t>
          </a:r>
          <a:r>
            <a:rPr kumimoji="1" lang="en-US" altLang="ja-JP" sz="1100" b="1">
              <a:solidFill>
                <a:srgbClr val="FF0000"/>
              </a:solidFill>
            </a:rPr>
            <a:t>×</a:t>
          </a:r>
          <a:r>
            <a:rPr kumimoji="1" lang="ja-JP" altLang="en-US" sz="1100" b="1">
              <a:solidFill>
                <a:srgbClr val="FF0000"/>
              </a:solidFill>
            </a:rPr>
            <a:t>」　</a:t>
          </a:r>
          <a:r>
            <a:rPr kumimoji="1" lang="ja-JP" altLang="en-US" sz="1100" b="1"/>
            <a:t>のときは出場区分を見直してください。</a:t>
          </a:r>
        </a:p>
      </xdr:txBody>
    </xdr:sp>
    <xdr:clientData/>
  </xdr:twoCellAnchor>
  <xdr:twoCellAnchor>
    <xdr:from>
      <xdr:col>18</xdr:col>
      <xdr:colOff>814667</xdr:colOff>
      <xdr:row>16</xdr:row>
      <xdr:rowOff>0</xdr:rowOff>
    </xdr:from>
    <xdr:to>
      <xdr:col>19</xdr:col>
      <xdr:colOff>291353</xdr:colOff>
      <xdr:row>19</xdr:row>
      <xdr:rowOff>125506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5E569F17-1AB0-4CF6-B2DD-48861F04C4A3}"/>
            </a:ext>
          </a:extLst>
        </xdr:cNvPr>
        <xdr:cNvCxnSpPr>
          <a:stCxn id="26" idx="0"/>
        </xdr:cNvCxnSpPr>
      </xdr:nvCxnSpPr>
      <xdr:spPr>
        <a:xfrm flipV="1">
          <a:off x="11874873" y="3025588"/>
          <a:ext cx="361951" cy="730624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00B050"/>
          </a:solidFill>
          <a:prstDash val="sysDash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11</xdr:col>
      <xdr:colOff>145677</xdr:colOff>
      <xdr:row>15</xdr:row>
      <xdr:rowOff>123265</xdr:rowOff>
    </xdr:from>
    <xdr:to>
      <xdr:col>12</xdr:col>
      <xdr:colOff>11205</xdr:colOff>
      <xdr:row>17</xdr:row>
      <xdr:rowOff>22413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E9E12E27-AD22-4FE1-9CDE-6BB6294BF2BA}"/>
            </a:ext>
          </a:extLst>
        </xdr:cNvPr>
        <xdr:cNvCxnSpPr/>
      </xdr:nvCxnSpPr>
      <xdr:spPr>
        <a:xfrm flipV="1">
          <a:off x="6521824" y="3552265"/>
          <a:ext cx="1053352" cy="30256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00B050"/>
          </a:solidFill>
          <a:prstDash val="sysDash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638174</xdr:colOff>
      <xdr:row>3</xdr:row>
      <xdr:rowOff>438150</xdr:rowOff>
    </xdr:from>
    <xdr:to>
      <xdr:col>6</xdr:col>
      <xdr:colOff>295274</xdr:colOff>
      <xdr:row>5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7BE4CCF-EBB7-4EF7-9FF3-F2FFD12258C4}"/>
            </a:ext>
          </a:extLst>
        </xdr:cNvPr>
        <xdr:cNvSpPr/>
      </xdr:nvSpPr>
      <xdr:spPr>
        <a:xfrm>
          <a:off x="4781549" y="1257300"/>
          <a:ext cx="371475" cy="2667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409575</xdr:colOff>
      <xdr:row>1</xdr:row>
      <xdr:rowOff>142875</xdr:rowOff>
    </xdr:from>
    <xdr:to>
      <xdr:col>1</xdr:col>
      <xdr:colOff>400050</xdr:colOff>
      <xdr:row>2</xdr:row>
      <xdr:rowOff>104775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C0ABA69-5222-4E98-8313-3267FA5071DF}"/>
            </a:ext>
          </a:extLst>
        </xdr:cNvPr>
        <xdr:cNvSpPr/>
      </xdr:nvSpPr>
      <xdr:spPr>
        <a:xfrm>
          <a:off x="409575" y="323850"/>
          <a:ext cx="781050" cy="361950"/>
        </a:xfrm>
        <a:prstGeom prst="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記入例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200025</xdr:colOff>
      <xdr:row>15</xdr:row>
      <xdr:rowOff>0</xdr:rowOff>
    </xdr:from>
    <xdr:to>
      <xdr:col>5</xdr:col>
      <xdr:colOff>495301</xdr:colOff>
      <xdr:row>16</xdr:row>
      <xdr:rowOff>19050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9D44AD2-A178-4A2A-8C6C-7819DCE53058}"/>
            </a:ext>
          </a:extLst>
        </xdr:cNvPr>
        <xdr:cNvSpPr/>
      </xdr:nvSpPr>
      <xdr:spPr>
        <a:xfrm>
          <a:off x="4343400" y="3590925"/>
          <a:ext cx="295276" cy="2381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552449</xdr:colOff>
      <xdr:row>18</xdr:row>
      <xdr:rowOff>47625</xdr:rowOff>
    </xdr:from>
    <xdr:to>
      <xdr:col>3</xdr:col>
      <xdr:colOff>0</xdr:colOff>
      <xdr:row>18</xdr:row>
      <xdr:rowOff>314325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76C9FD6-AA74-466A-BA53-1B56751A9FCE}"/>
            </a:ext>
          </a:extLst>
        </xdr:cNvPr>
        <xdr:cNvSpPr/>
      </xdr:nvSpPr>
      <xdr:spPr>
        <a:xfrm>
          <a:off x="2266949" y="4305300"/>
          <a:ext cx="447676" cy="2667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514349</xdr:colOff>
      <xdr:row>23</xdr:row>
      <xdr:rowOff>57150</xdr:rowOff>
    </xdr:from>
    <xdr:to>
      <xdr:col>8</xdr:col>
      <xdr:colOff>247650</xdr:colOff>
      <xdr:row>23</xdr:row>
      <xdr:rowOff>323850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9DCFA171-1BDD-4C58-BD50-E0B6EF0889F7}"/>
            </a:ext>
          </a:extLst>
        </xdr:cNvPr>
        <xdr:cNvSpPr/>
      </xdr:nvSpPr>
      <xdr:spPr>
        <a:xfrm>
          <a:off x="6086474" y="5905500"/>
          <a:ext cx="447676" cy="2667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161924</xdr:colOff>
      <xdr:row>32</xdr:row>
      <xdr:rowOff>38100</xdr:rowOff>
    </xdr:from>
    <xdr:to>
      <xdr:col>3</xdr:col>
      <xdr:colOff>609600</xdr:colOff>
      <xdr:row>32</xdr:row>
      <xdr:rowOff>304800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C25AA236-A9A0-4AB1-8063-5AB94ADE422C}"/>
            </a:ext>
          </a:extLst>
        </xdr:cNvPr>
        <xdr:cNvSpPr/>
      </xdr:nvSpPr>
      <xdr:spPr>
        <a:xfrm>
          <a:off x="2876549" y="8229600"/>
          <a:ext cx="447676" cy="2667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26</xdr:row>
      <xdr:rowOff>28575</xdr:rowOff>
    </xdr:from>
    <xdr:to>
      <xdr:col>7</xdr:col>
      <xdr:colOff>466725</xdr:colOff>
      <xdr:row>26</xdr:row>
      <xdr:rowOff>200025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5B2407D9-B140-48B1-A3B8-C49439EF8A84}"/>
            </a:ext>
          </a:extLst>
        </xdr:cNvPr>
        <xdr:cNvSpPr/>
      </xdr:nvSpPr>
      <xdr:spPr>
        <a:xfrm>
          <a:off x="5591174" y="6686550"/>
          <a:ext cx="447676" cy="17145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276224</xdr:colOff>
      <xdr:row>26</xdr:row>
      <xdr:rowOff>19050</xdr:rowOff>
    </xdr:from>
    <xdr:to>
      <xdr:col>2</xdr:col>
      <xdr:colOff>723900</xdr:colOff>
      <xdr:row>26</xdr:row>
      <xdr:rowOff>190500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A2DDA4CD-C706-495C-945F-24D729A53AA4}"/>
            </a:ext>
          </a:extLst>
        </xdr:cNvPr>
        <xdr:cNvSpPr/>
      </xdr:nvSpPr>
      <xdr:spPr>
        <a:xfrm>
          <a:off x="1990724" y="6677025"/>
          <a:ext cx="447676" cy="17145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266699</xdr:colOff>
      <xdr:row>37</xdr:row>
      <xdr:rowOff>0</xdr:rowOff>
    </xdr:from>
    <xdr:to>
      <xdr:col>6</xdr:col>
      <xdr:colOff>419100</xdr:colOff>
      <xdr:row>38</xdr:row>
      <xdr:rowOff>9525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E92CAA4A-78DA-460D-8EAC-CF2255644353}"/>
            </a:ext>
          </a:extLst>
        </xdr:cNvPr>
        <xdr:cNvSpPr/>
      </xdr:nvSpPr>
      <xdr:spPr>
        <a:xfrm>
          <a:off x="4410074" y="8943975"/>
          <a:ext cx="866776" cy="2667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590550</xdr:colOff>
      <xdr:row>0</xdr:row>
      <xdr:rowOff>47624</xdr:rowOff>
    </xdr:from>
    <xdr:to>
      <xdr:col>7</xdr:col>
      <xdr:colOff>504826</xdr:colOff>
      <xdr:row>2</xdr:row>
      <xdr:rowOff>66674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10AFED4C-8131-4649-A4C0-B64693130AE9}"/>
            </a:ext>
          </a:extLst>
        </xdr:cNvPr>
        <xdr:cNvSpPr/>
      </xdr:nvSpPr>
      <xdr:spPr>
        <a:xfrm>
          <a:off x="3305175" y="47624"/>
          <a:ext cx="2771776" cy="600075"/>
        </a:xfrm>
        <a:prstGeom prst="wedgeRectCallout">
          <a:avLst>
            <a:gd name="adj1" fmla="val 71524"/>
            <a:gd name="adj2" fmla="val 537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　市町村で記入するので、ここには記入しないでください。</a:t>
          </a:r>
        </a:p>
      </xdr:txBody>
    </xdr:sp>
    <xdr:clientData/>
  </xdr:twoCellAnchor>
  <xdr:twoCellAnchor>
    <xdr:from>
      <xdr:col>2</xdr:col>
      <xdr:colOff>47624</xdr:colOff>
      <xdr:row>12</xdr:row>
      <xdr:rowOff>28575</xdr:rowOff>
    </xdr:from>
    <xdr:to>
      <xdr:col>5</xdr:col>
      <xdr:colOff>409574</xdr:colOff>
      <xdr:row>13</xdr:row>
      <xdr:rowOff>238124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236F7E7C-F2B0-4749-8C07-C07CFE63CDCE}"/>
            </a:ext>
          </a:extLst>
        </xdr:cNvPr>
        <xdr:cNvSpPr/>
      </xdr:nvSpPr>
      <xdr:spPr>
        <a:xfrm>
          <a:off x="1762124" y="2971800"/>
          <a:ext cx="2790825" cy="333374"/>
        </a:xfrm>
        <a:prstGeom prst="wedgeRectCallout">
          <a:avLst>
            <a:gd name="adj1" fmla="val 38193"/>
            <a:gd name="adj2" fmla="val 33448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47624</xdr:colOff>
      <xdr:row>12</xdr:row>
      <xdr:rowOff>28575</xdr:rowOff>
    </xdr:from>
    <xdr:to>
      <xdr:col>5</xdr:col>
      <xdr:colOff>409575</xdr:colOff>
      <xdr:row>13</xdr:row>
      <xdr:rowOff>238125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41B7F890-78D3-44A1-85EC-4256A1BF7221}"/>
            </a:ext>
          </a:extLst>
        </xdr:cNvPr>
        <xdr:cNvSpPr/>
      </xdr:nvSpPr>
      <xdr:spPr>
        <a:xfrm>
          <a:off x="1762124" y="2971800"/>
          <a:ext cx="2790826" cy="333375"/>
        </a:xfrm>
        <a:prstGeom prst="wedgeRectCallout">
          <a:avLst>
            <a:gd name="adj1" fmla="val -36210"/>
            <a:gd name="adj2" fmla="val 27133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　競技に使用する物のみ記入してください。</a:t>
          </a:r>
        </a:p>
      </xdr:txBody>
    </xdr:sp>
    <xdr:clientData/>
  </xdr:twoCellAnchor>
  <xdr:twoCellAnchor>
    <xdr:from>
      <xdr:col>0</xdr:col>
      <xdr:colOff>333375</xdr:colOff>
      <xdr:row>42</xdr:row>
      <xdr:rowOff>0</xdr:rowOff>
    </xdr:from>
    <xdr:to>
      <xdr:col>0</xdr:col>
      <xdr:colOff>600075</xdr:colOff>
      <xdr:row>43</xdr:row>
      <xdr:rowOff>28575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363E0927-4BE4-46F1-8C74-F920CD41302E}"/>
            </a:ext>
          </a:extLst>
        </xdr:cNvPr>
        <xdr:cNvSpPr/>
      </xdr:nvSpPr>
      <xdr:spPr>
        <a:xfrm>
          <a:off x="333375" y="10220325"/>
          <a:ext cx="266700" cy="2667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C54\box-1\Users\USER\Desktop\&#28006;&#30000;\&#30476;&#22823;&#20250;&#12288;&#26032;&#12288;&#12503;&#12525;&#12464;&#12521;&#12512;\&#38598;&#35336;&#29992;&#12288;&#20491;&#20154;&#12288;&#27491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C54\box-1\Users\USER\Desktop\&#28006;&#30000;\&#30476;&#22823;&#20250;&#12288;&#26032;&#12288;&#12503;&#12525;&#12464;&#12521;&#12512;\&#37197;&#24067;&#29992;&#12288;&#20491;&#20154;&#12288;&#27491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競技別内訳"/>
      <sheetName val="（様式2-1）個人参加申込一覧表"/>
      <sheetName val="（様式2-2）卒業・移動予定者申込一覧表"/>
      <sheetName val="ichiran(個人）"/>
      <sheetName val="ichiran(卒業・移動予定者）"/>
      <sheetName val="招集係名簿・腕章番号"/>
      <sheetName val="駐車場申込枚数"/>
      <sheetName val="プログラム配付一覧（役員等）"/>
      <sheetName val="協会持込"/>
      <sheetName val="あゆみタイプ社へ送付分(武道館持込)"/>
      <sheetName val="団体競技分配布内訳"/>
      <sheetName val="プログラム配付一覧（市町村・学校）"/>
      <sheetName val="配布物一覧"/>
    </sheetNames>
    <sheetDataSet>
      <sheetData sheetId="0">
        <row r="3">
          <cell r="A3" t="str">
            <v>陸上</v>
          </cell>
          <cell r="B3" t="str">
            <v>５０ｍ</v>
          </cell>
          <cell r="C3" t="str">
            <v>２５ｍ自由形</v>
          </cell>
          <cell r="D3" t="str">
            <v>一般卓球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 t="str">
            <v>少年</v>
          </cell>
          <cell r="K3" t="str">
            <v>宮崎市</v>
          </cell>
          <cell r="L3" t="str">
            <v>介助</v>
          </cell>
        </row>
        <row r="4">
          <cell r="A4" t="str">
            <v>水泳</v>
          </cell>
          <cell r="B4" t="str">
            <v>音響走５０ｍ</v>
          </cell>
          <cell r="C4" t="str">
            <v>５０ｍ自由形</v>
          </cell>
          <cell r="D4" t="str">
            <v>STT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 t="str">
            <v>青年</v>
          </cell>
          <cell r="K4" t="str">
            <v>都城市</v>
          </cell>
          <cell r="L4" t="str">
            <v>音源</v>
          </cell>
        </row>
        <row r="5">
          <cell r="A5" t="str">
            <v>ｱｰﾁｪﾘｰ</v>
          </cell>
          <cell r="B5" t="str">
            <v>車いす５０ｍ</v>
          </cell>
          <cell r="C5" t="str">
            <v>２５ｍ背泳ぎ</v>
          </cell>
          <cell r="D5" t="str">
            <v>精神</v>
          </cell>
          <cell r="E5">
            <v>3</v>
          </cell>
          <cell r="F5">
            <v>3</v>
          </cell>
          <cell r="G5">
            <v>3</v>
          </cell>
          <cell r="H5">
            <v>3</v>
          </cell>
          <cell r="J5" t="str">
            <v>壮年</v>
          </cell>
          <cell r="K5" t="str">
            <v>延岡市</v>
          </cell>
          <cell r="L5" t="str">
            <v>手話</v>
          </cell>
        </row>
        <row r="6">
          <cell r="A6" t="str">
            <v>卓球</v>
          </cell>
          <cell r="B6" t="str">
            <v>１００ｍ</v>
          </cell>
          <cell r="C6" t="str">
            <v>５０ｍ背泳ぎ</v>
          </cell>
          <cell r="D6" t="str">
            <v>ﾘｶｰﾌﾞ50m･30m</v>
          </cell>
          <cell r="E6">
            <v>4</v>
          </cell>
          <cell r="F6">
            <v>4</v>
          </cell>
          <cell r="G6">
            <v>4</v>
          </cell>
          <cell r="H6">
            <v>4</v>
          </cell>
          <cell r="K6" t="str">
            <v>日南市</v>
          </cell>
          <cell r="L6" t="str">
            <v>筆談</v>
          </cell>
        </row>
        <row r="7">
          <cell r="A7" t="str">
            <v>ﾌﾗｲﾝｸﾞﾃﾞｨｽｸ</v>
          </cell>
          <cell r="B7" t="str">
            <v>車いす１００ｍ</v>
          </cell>
          <cell r="C7" t="str">
            <v>２５ｍ平泳ぎ</v>
          </cell>
          <cell r="D7" t="str">
            <v>ﾘｶｰﾌﾞ30mﾀﾞﾌﾞﾙ</v>
          </cell>
          <cell r="E7">
            <v>5</v>
          </cell>
          <cell r="F7">
            <v>5</v>
          </cell>
          <cell r="G7">
            <v>5</v>
          </cell>
          <cell r="H7">
            <v>5</v>
          </cell>
          <cell r="K7" t="str">
            <v>小林市</v>
          </cell>
          <cell r="L7" t="str">
            <v>伴走</v>
          </cell>
        </row>
        <row r="8">
          <cell r="A8" t="str">
            <v>ﾎﾞｳﾘﾝｸﾞ</v>
          </cell>
          <cell r="B8" t="str">
            <v>２００ｍ</v>
          </cell>
          <cell r="C8" t="str">
            <v>５０ｍ平泳ぎ</v>
          </cell>
          <cell r="D8" t="str">
            <v>ｺﾝﾊﾟｳﾝﾄﾞ50m･30m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K8" t="str">
            <v>日向市</v>
          </cell>
          <cell r="L8" t="str">
            <v>杖</v>
          </cell>
        </row>
        <row r="9">
          <cell r="A9" t="str">
            <v>ﾎﾞｯﾁｬ</v>
          </cell>
          <cell r="B9" t="str">
            <v>車いす２００ｍ</v>
          </cell>
          <cell r="C9" t="str">
            <v>２５ｍﾊﾞﾀﾌﾗｲ</v>
          </cell>
          <cell r="D9" t="str">
            <v>ｺﾝﾊﾟｳﾝﾄﾞ30mﾀﾞﾌﾞﾙ</v>
          </cell>
          <cell r="E9">
            <v>7</v>
          </cell>
          <cell r="F9">
            <v>7</v>
          </cell>
          <cell r="G9">
            <v>7</v>
          </cell>
          <cell r="H9">
            <v>7</v>
          </cell>
          <cell r="K9" t="str">
            <v>串間市</v>
          </cell>
          <cell r="L9" t="str">
            <v>車いす</v>
          </cell>
        </row>
        <row r="10">
          <cell r="B10" t="str">
            <v>４００ｍ</v>
          </cell>
          <cell r="C10" t="str">
            <v>５０ｍﾊﾞﾀﾌﾗｲ</v>
          </cell>
          <cell r="D10" t="str">
            <v>ｱｷｭﾗｼｰ５ｍ</v>
          </cell>
          <cell r="E10">
            <v>8</v>
          </cell>
          <cell r="F10">
            <v>8</v>
          </cell>
          <cell r="G10">
            <v>8</v>
          </cell>
          <cell r="H10">
            <v>8</v>
          </cell>
          <cell r="K10" t="str">
            <v>西都市</v>
          </cell>
          <cell r="L10" t="str">
            <v>レーサー</v>
          </cell>
        </row>
        <row r="11">
          <cell r="B11" t="str">
            <v>８００ｍ</v>
          </cell>
          <cell r="D11" t="str">
            <v>ｱｷｭﾗｼｰ７ｍ</v>
          </cell>
          <cell r="E11">
            <v>9</v>
          </cell>
          <cell r="F11">
            <v>9</v>
          </cell>
          <cell r="H11">
            <v>9</v>
          </cell>
          <cell r="K11" t="str">
            <v>えびの市</v>
          </cell>
          <cell r="L11" t="str">
            <v>電動車いす</v>
          </cell>
        </row>
        <row r="12">
          <cell r="B12" t="str">
            <v>車いす８００ｍ</v>
          </cell>
          <cell r="D12" t="str">
            <v>ﾃﾞｨｽﾀﾝｽ座位</v>
          </cell>
          <cell r="E12">
            <v>10</v>
          </cell>
          <cell r="F12">
            <v>10</v>
          </cell>
          <cell r="H12">
            <v>10</v>
          </cell>
          <cell r="K12" t="str">
            <v>国富町</v>
          </cell>
        </row>
        <row r="13">
          <cell r="B13" t="str">
            <v>１５００ｍ</v>
          </cell>
          <cell r="D13" t="str">
            <v>ﾃﾞｨｽﾀﾝｽ立位</v>
          </cell>
          <cell r="E13">
            <v>11</v>
          </cell>
          <cell r="F13">
            <v>11</v>
          </cell>
          <cell r="H13">
            <v>11</v>
          </cell>
          <cell r="K13" t="str">
            <v>綾町</v>
          </cell>
        </row>
        <row r="14">
          <cell r="B14" t="str">
            <v>車いす１５００ｍ</v>
          </cell>
          <cell r="D14" t="str">
            <v>ﾎﾞｯﾁｬ座位</v>
          </cell>
          <cell r="E14">
            <v>12</v>
          </cell>
          <cell r="F14">
            <v>12</v>
          </cell>
          <cell r="H14">
            <v>12</v>
          </cell>
          <cell r="K14" t="str">
            <v>三股町</v>
          </cell>
        </row>
        <row r="15">
          <cell r="B15" t="str">
            <v>スラローム</v>
          </cell>
          <cell r="D15" t="str">
            <v>ﾎﾞｯﾁｬ立位</v>
          </cell>
          <cell r="E15">
            <v>13</v>
          </cell>
          <cell r="F15">
            <v>13</v>
          </cell>
          <cell r="H15">
            <v>13</v>
          </cell>
          <cell r="K15" t="str">
            <v>高原町</v>
          </cell>
        </row>
        <row r="16">
          <cell r="B16" t="str">
            <v>走高跳</v>
          </cell>
          <cell r="E16">
            <v>14</v>
          </cell>
          <cell r="F16">
            <v>14</v>
          </cell>
          <cell r="H16">
            <v>14</v>
          </cell>
          <cell r="K16" t="str">
            <v>高鍋町</v>
          </cell>
        </row>
        <row r="17">
          <cell r="B17" t="str">
            <v>立幅跳</v>
          </cell>
          <cell r="E17">
            <v>15</v>
          </cell>
          <cell r="F17">
            <v>15</v>
          </cell>
          <cell r="H17">
            <v>15</v>
          </cell>
          <cell r="K17" t="str">
            <v>新富町</v>
          </cell>
        </row>
        <row r="18">
          <cell r="B18" t="str">
            <v>走幅跳</v>
          </cell>
          <cell r="E18">
            <v>16</v>
          </cell>
          <cell r="F18">
            <v>16</v>
          </cell>
          <cell r="H18">
            <v>16</v>
          </cell>
          <cell r="K18" t="str">
            <v>西米良村</v>
          </cell>
        </row>
        <row r="19">
          <cell r="B19" t="str">
            <v>砲丸投2.721kg</v>
          </cell>
          <cell r="E19">
            <v>17</v>
          </cell>
          <cell r="F19">
            <v>17</v>
          </cell>
          <cell r="H19">
            <v>17</v>
          </cell>
          <cell r="K19" t="str">
            <v>木城町</v>
          </cell>
        </row>
        <row r="20">
          <cell r="B20" t="str">
            <v>砲丸投4.0kg</v>
          </cell>
          <cell r="E20">
            <v>18</v>
          </cell>
          <cell r="F20">
            <v>18</v>
          </cell>
          <cell r="H20">
            <v>18</v>
          </cell>
          <cell r="K20" t="str">
            <v>川南町</v>
          </cell>
        </row>
        <row r="21">
          <cell r="B21" t="str">
            <v>ｿﾌﾄﾎﾞｰﾙ投</v>
          </cell>
          <cell r="E21">
            <v>19</v>
          </cell>
          <cell r="F21">
            <v>19</v>
          </cell>
          <cell r="H21">
            <v>19</v>
          </cell>
          <cell r="K21" t="str">
            <v>都農町</v>
          </cell>
        </row>
        <row r="22">
          <cell r="B22" t="str">
            <v>ｼﾞｬﾍﾞﾘｯｸｽﾛｰ</v>
          </cell>
          <cell r="E22">
            <v>20</v>
          </cell>
          <cell r="F22">
            <v>20</v>
          </cell>
          <cell r="K22" t="str">
            <v>門川町</v>
          </cell>
        </row>
        <row r="23">
          <cell r="B23" t="str">
            <v>ﾋﾞｰﾝﾊﾞｯｸﾞ投</v>
          </cell>
          <cell r="E23">
            <v>21</v>
          </cell>
          <cell r="F23">
            <v>21</v>
          </cell>
          <cell r="K23" t="str">
            <v>美郷町</v>
          </cell>
        </row>
        <row r="24">
          <cell r="E24">
            <v>22</v>
          </cell>
          <cell r="F24">
            <v>22</v>
          </cell>
          <cell r="K24" t="str">
            <v>諸塚村</v>
          </cell>
        </row>
        <row r="25">
          <cell r="E25">
            <v>23</v>
          </cell>
          <cell r="F25">
            <v>23</v>
          </cell>
          <cell r="K25" t="str">
            <v>椎葉村</v>
          </cell>
        </row>
        <row r="26">
          <cell r="E26">
            <v>24</v>
          </cell>
          <cell r="F26">
            <v>24</v>
          </cell>
          <cell r="K26" t="str">
            <v>高千穂町</v>
          </cell>
        </row>
        <row r="27">
          <cell r="E27">
            <v>25</v>
          </cell>
          <cell r="F27">
            <v>25</v>
          </cell>
          <cell r="K27" t="str">
            <v>日之影町</v>
          </cell>
        </row>
        <row r="28">
          <cell r="E28">
            <v>26</v>
          </cell>
          <cell r="F28">
            <v>26</v>
          </cell>
          <cell r="K28" t="str">
            <v>五ヶ瀬町</v>
          </cell>
        </row>
        <row r="29">
          <cell r="E29">
            <v>27</v>
          </cell>
          <cell r="K29" t="str">
            <v>明星視覚</v>
          </cell>
        </row>
        <row r="30">
          <cell r="E30">
            <v>28</v>
          </cell>
          <cell r="K30" t="str">
            <v>みやざき中央</v>
          </cell>
        </row>
        <row r="31">
          <cell r="K31" t="str">
            <v>赤江まつばら</v>
          </cell>
        </row>
        <row r="32">
          <cell r="K32" t="str">
            <v>みなみのかぜ</v>
          </cell>
        </row>
        <row r="33">
          <cell r="K33" t="str">
            <v>清武せいりゅう</v>
          </cell>
        </row>
        <row r="34">
          <cell r="K34" t="str">
            <v>日南くろしお</v>
          </cell>
        </row>
        <row r="35">
          <cell r="K35" t="str">
            <v>都城さくら聴覚</v>
          </cell>
        </row>
        <row r="36">
          <cell r="K36" t="str">
            <v>都城きりしま</v>
          </cell>
        </row>
        <row r="37">
          <cell r="K37" t="str">
            <v>都城きりしま小林校</v>
          </cell>
        </row>
        <row r="38">
          <cell r="K38" t="str">
            <v>児湯るぴなす</v>
          </cell>
        </row>
        <row r="39">
          <cell r="K39" t="str">
            <v>日向ひまわり</v>
          </cell>
        </row>
        <row r="40">
          <cell r="K40" t="str">
            <v>延岡しろやま</v>
          </cell>
        </row>
        <row r="41">
          <cell r="K41" t="str">
            <v>延岡しろやま高千穂校</v>
          </cell>
        </row>
        <row r="42">
          <cell r="K42" t="str">
            <v>日章学園</v>
          </cell>
        </row>
        <row r="43">
          <cell r="K43" t="str">
            <v>中央福祉こどもセンター</v>
          </cell>
        </row>
        <row r="44">
          <cell r="K44" t="str">
            <v>南部福祉こどもセンター</v>
          </cell>
        </row>
        <row r="45">
          <cell r="K45" t="str">
            <v>児湯福祉事務所</v>
          </cell>
        </row>
        <row r="46">
          <cell r="K46" t="str">
            <v>北部福祉こどもセンター</v>
          </cell>
        </row>
        <row r="47">
          <cell r="K47" t="str">
            <v>西臼杵支庁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次"/>
      <sheetName val="（様式１）大会役員一覧表"/>
      <sheetName val="（様式2-1）個人参加申込一覧表"/>
      <sheetName val="ichiran(個人）"/>
      <sheetName val="（様式2-2）卒業・移動予定者申込一覧表"/>
      <sheetName val="ichiran(卒業・移動予定者）"/>
      <sheetName val="個人競技参加申込書 変更部分"/>
      <sheetName val="(様式３）個人競技参加申込書 記入例"/>
      <sheetName val="(様式３）個人競技参加申込書"/>
      <sheetName val="年齢早見"/>
      <sheetName val="平成31年"/>
      <sheetName val="区分判定資料"/>
      <sheetName val="リスト"/>
      <sheetName val="個人競技参加申込書変更部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B4" t="str">
            <v>陸上</v>
          </cell>
          <cell r="N4" t="str">
            <v>ボッチャ</v>
          </cell>
        </row>
        <row r="5">
          <cell r="N5">
            <v>1</v>
          </cell>
        </row>
        <row r="6">
          <cell r="N6">
            <v>2</v>
          </cell>
        </row>
        <row r="7">
          <cell r="N7">
            <v>3</v>
          </cell>
        </row>
        <row r="8">
          <cell r="N8">
            <v>4</v>
          </cell>
        </row>
        <row r="9">
          <cell r="N9">
            <v>5</v>
          </cell>
        </row>
        <row r="10">
          <cell r="N10">
            <v>6</v>
          </cell>
        </row>
        <row r="11">
          <cell r="N11">
            <v>7</v>
          </cell>
        </row>
        <row r="12">
          <cell r="N12">
            <v>8</v>
          </cell>
        </row>
        <row r="13">
          <cell r="N13">
            <v>9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BZ1105"/>
  <sheetViews>
    <sheetView topLeftCell="C1" zoomScale="85" zoomScaleNormal="85" workbookViewId="0">
      <selection activeCell="P5" sqref="P5:Q6"/>
    </sheetView>
  </sheetViews>
  <sheetFormatPr defaultColWidth="8.5" defaultRowHeight="13.5" x14ac:dyDescent="0.15"/>
  <cols>
    <col min="1" max="1" width="6.5" style="10" customWidth="1"/>
    <col min="2" max="2" width="8.875" style="10" customWidth="1"/>
    <col min="3" max="3" width="16.125" style="10" bestFit="1" customWidth="1"/>
    <col min="4" max="9" width="8.875" style="10" customWidth="1"/>
    <col min="10" max="10" width="5.25" style="10" bestFit="1" customWidth="1"/>
    <col min="11" max="11" width="9.125" style="10" bestFit="1" customWidth="1"/>
    <col min="12" max="12" width="19.375" style="10" bestFit="1" customWidth="1"/>
    <col min="13" max="13" width="16.5" style="10" bestFit="1" customWidth="1"/>
    <col min="14" max="14" width="13.625" style="10" bestFit="1" customWidth="1"/>
    <col min="15" max="15" width="7.375" style="10" customWidth="1"/>
    <col min="16" max="16" width="14.625" style="10" customWidth="1"/>
    <col min="17" max="18" width="13.625" style="10" bestFit="1" customWidth="1"/>
    <col min="19" max="19" width="32.125" style="10" bestFit="1" customWidth="1"/>
    <col min="20" max="20" width="27.875" style="3" bestFit="1" customWidth="1"/>
    <col min="21" max="23" width="5" style="1" bestFit="1" customWidth="1"/>
    <col min="24" max="25" width="6.125" style="3" customWidth="1"/>
    <col min="26" max="26" width="8.75" style="3" bestFit="1" customWidth="1"/>
    <col min="27" max="27" width="6.125" style="3" customWidth="1"/>
    <col min="28" max="28" width="16.125" style="4" bestFit="1" customWidth="1"/>
    <col min="29" max="72" width="8.5" style="3" customWidth="1"/>
    <col min="73" max="73" width="18" style="3" customWidth="1"/>
    <col min="74" max="74" width="12.5" style="10" bestFit="1" customWidth="1"/>
    <col min="75" max="16384" width="8.5" style="10"/>
  </cols>
  <sheetData>
    <row r="1" spans="1:78" ht="38.25" customHeight="1" thickBot="1" x14ac:dyDescent="0.2">
      <c r="A1" s="227"/>
      <c r="B1" s="381" t="s">
        <v>435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7"/>
      <c r="BS1" s="227"/>
      <c r="BT1" s="227"/>
      <c r="BU1" s="227"/>
    </row>
    <row r="2" spans="1:78" ht="75" customHeight="1" thickTop="1" thickBot="1" x14ac:dyDescent="0.2">
      <c r="A2" s="319" t="s">
        <v>434</v>
      </c>
      <c r="B2" s="401" t="s">
        <v>314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3"/>
      <c r="T2" s="108"/>
      <c r="U2" s="384" t="s">
        <v>432</v>
      </c>
      <c r="V2" s="385"/>
      <c r="W2" s="386"/>
      <c r="X2" s="325" t="s">
        <v>431</v>
      </c>
      <c r="Y2" s="326"/>
      <c r="Z2" s="326"/>
      <c r="AA2" s="326"/>
      <c r="AB2" s="194"/>
      <c r="BU2" s="108"/>
    </row>
    <row r="3" spans="1:78" ht="18.75" customHeight="1" thickTop="1" thickBot="1" x14ac:dyDescent="0.2">
      <c r="A3" s="319"/>
      <c r="B3" s="338" t="s">
        <v>48</v>
      </c>
      <c r="C3" s="339"/>
      <c r="D3" s="339"/>
      <c r="E3" s="339"/>
      <c r="F3" s="339" t="s">
        <v>74</v>
      </c>
      <c r="G3" s="339"/>
      <c r="H3" s="339"/>
      <c r="I3" s="339"/>
      <c r="J3" s="339" t="s">
        <v>68</v>
      </c>
      <c r="K3" s="339"/>
      <c r="N3" s="141"/>
      <c r="P3" s="11"/>
      <c r="Q3" s="11"/>
      <c r="R3" s="394" t="s">
        <v>441</v>
      </c>
      <c r="S3" s="394"/>
      <c r="T3" s="8"/>
      <c r="U3" s="344" t="s">
        <v>414</v>
      </c>
      <c r="V3" s="345"/>
      <c r="W3" s="345"/>
      <c r="X3" s="375" t="s">
        <v>412</v>
      </c>
      <c r="Y3" s="378" t="s">
        <v>411</v>
      </c>
      <c r="Z3" s="375" t="s">
        <v>412</v>
      </c>
      <c r="AA3" s="378" t="s">
        <v>411</v>
      </c>
      <c r="AB3" s="433" t="s">
        <v>413</v>
      </c>
      <c r="AC3" s="436" t="s">
        <v>124</v>
      </c>
      <c r="AD3" s="429" t="s">
        <v>125</v>
      </c>
      <c r="AE3" s="429" t="s">
        <v>57</v>
      </c>
      <c r="AF3" s="429" t="s">
        <v>111</v>
      </c>
      <c r="AG3" s="429" t="s">
        <v>50</v>
      </c>
      <c r="AH3" s="429" t="s">
        <v>24</v>
      </c>
      <c r="AI3" s="429" t="s">
        <v>151</v>
      </c>
      <c r="AJ3" s="429" t="s">
        <v>265</v>
      </c>
      <c r="AK3" s="429" t="s">
        <v>266</v>
      </c>
      <c r="AL3" s="429" t="s">
        <v>267</v>
      </c>
      <c r="AM3" s="429" t="s">
        <v>268</v>
      </c>
      <c r="AN3" s="429" t="s">
        <v>269</v>
      </c>
      <c r="AO3" s="429" t="s">
        <v>270</v>
      </c>
      <c r="AP3" s="429" t="s">
        <v>32</v>
      </c>
      <c r="AQ3" s="429" t="s">
        <v>152</v>
      </c>
      <c r="AR3" s="429" t="s">
        <v>153</v>
      </c>
      <c r="AS3" s="429" t="s">
        <v>154</v>
      </c>
      <c r="AT3" s="429" t="s">
        <v>254</v>
      </c>
      <c r="AU3" s="429" t="s">
        <v>255</v>
      </c>
      <c r="AV3" s="429" t="s">
        <v>155</v>
      </c>
      <c r="AW3" s="429" t="s">
        <v>16</v>
      </c>
      <c r="AX3" s="427" t="s">
        <v>156</v>
      </c>
      <c r="AY3" s="424" t="s">
        <v>157</v>
      </c>
      <c r="AZ3" s="404" t="s">
        <v>158</v>
      </c>
      <c r="BA3" s="404" t="s">
        <v>159</v>
      </c>
      <c r="BB3" s="404" t="s">
        <v>160</v>
      </c>
      <c r="BC3" s="404" t="s">
        <v>161</v>
      </c>
      <c r="BD3" s="404" t="s">
        <v>162</v>
      </c>
      <c r="BE3" s="404" t="s">
        <v>163</v>
      </c>
      <c r="BF3" s="412" t="s">
        <v>164</v>
      </c>
      <c r="BG3" s="424" t="s">
        <v>73</v>
      </c>
      <c r="BH3" s="404" t="s">
        <v>12</v>
      </c>
      <c r="BI3" s="404" t="s">
        <v>337</v>
      </c>
      <c r="BJ3" s="404" t="s">
        <v>44</v>
      </c>
      <c r="BK3" s="404" t="s">
        <v>104</v>
      </c>
      <c r="BL3" s="404" t="s">
        <v>106</v>
      </c>
      <c r="BM3" s="412" t="s">
        <v>107</v>
      </c>
      <c r="BN3" s="424" t="s">
        <v>60</v>
      </c>
      <c r="BO3" s="404" t="s">
        <v>4</v>
      </c>
      <c r="BP3" s="404" t="s">
        <v>34</v>
      </c>
      <c r="BQ3" s="412" t="s">
        <v>63</v>
      </c>
      <c r="BR3" s="424" t="s">
        <v>297</v>
      </c>
      <c r="BS3" s="412" t="s">
        <v>3</v>
      </c>
      <c r="BT3" s="409" t="s">
        <v>165</v>
      </c>
      <c r="BU3" s="144"/>
      <c r="BY3" s="284"/>
      <c r="BZ3" s="284"/>
    </row>
    <row r="4" spans="1:78" ht="18.75" customHeight="1" thickBot="1" x14ac:dyDescent="0.2">
      <c r="A4" s="319"/>
      <c r="B4" s="186" t="s">
        <v>51</v>
      </c>
      <c r="C4" s="187" t="s">
        <v>52</v>
      </c>
      <c r="D4" s="187" t="s">
        <v>53</v>
      </c>
      <c r="E4" s="187" t="s">
        <v>56</v>
      </c>
      <c r="F4" s="187" t="s">
        <v>272</v>
      </c>
      <c r="G4" s="187" t="s">
        <v>273</v>
      </c>
      <c r="H4" s="187" t="s">
        <v>103</v>
      </c>
      <c r="I4" s="187" t="s">
        <v>59</v>
      </c>
      <c r="J4" s="188" t="s">
        <v>274</v>
      </c>
      <c r="K4" s="187" t="s">
        <v>275</v>
      </c>
      <c r="L4" s="189" t="s">
        <v>75</v>
      </c>
      <c r="M4" s="189" t="s">
        <v>142</v>
      </c>
      <c r="N4" s="190" t="s">
        <v>284</v>
      </c>
      <c r="P4" s="279">
        <v>2025</v>
      </c>
      <c r="R4" s="391">
        <f>DATE(P4,4,1)</f>
        <v>45748</v>
      </c>
      <c r="S4" s="391"/>
      <c r="T4" s="8"/>
      <c r="U4" s="346"/>
      <c r="V4" s="347"/>
      <c r="W4" s="347"/>
      <c r="X4" s="376"/>
      <c r="Y4" s="379"/>
      <c r="Z4" s="376"/>
      <c r="AA4" s="379"/>
      <c r="AB4" s="434"/>
      <c r="AC4" s="437"/>
      <c r="AD4" s="430"/>
      <c r="AE4" s="430"/>
      <c r="AF4" s="430"/>
      <c r="AG4" s="430"/>
      <c r="AH4" s="430"/>
      <c r="AI4" s="430"/>
      <c r="AJ4" s="430"/>
      <c r="AK4" s="430"/>
      <c r="AL4" s="430"/>
      <c r="AM4" s="430"/>
      <c r="AN4" s="430"/>
      <c r="AO4" s="430"/>
      <c r="AP4" s="430"/>
      <c r="AQ4" s="430"/>
      <c r="AR4" s="430"/>
      <c r="AS4" s="430"/>
      <c r="AT4" s="430"/>
      <c r="AU4" s="430"/>
      <c r="AV4" s="430"/>
      <c r="AW4" s="430"/>
      <c r="AX4" s="428"/>
      <c r="AY4" s="425"/>
      <c r="AZ4" s="405"/>
      <c r="BA4" s="405"/>
      <c r="BB4" s="405"/>
      <c r="BC4" s="405"/>
      <c r="BD4" s="405"/>
      <c r="BE4" s="405"/>
      <c r="BF4" s="413"/>
      <c r="BG4" s="425"/>
      <c r="BH4" s="405"/>
      <c r="BI4" s="405"/>
      <c r="BJ4" s="405"/>
      <c r="BK4" s="405"/>
      <c r="BL4" s="405"/>
      <c r="BM4" s="413"/>
      <c r="BN4" s="425"/>
      <c r="BO4" s="405"/>
      <c r="BP4" s="405"/>
      <c r="BQ4" s="413"/>
      <c r="BR4" s="425"/>
      <c r="BS4" s="413"/>
      <c r="BT4" s="410"/>
      <c r="BU4" s="145" t="s">
        <v>307</v>
      </c>
      <c r="BY4" s="285"/>
      <c r="BZ4" s="285"/>
    </row>
    <row r="5" spans="1:78" ht="18.75" customHeight="1" thickTop="1" thickBot="1" x14ac:dyDescent="0.2">
      <c r="A5" s="319"/>
      <c r="B5" s="235" t="s">
        <v>52</v>
      </c>
      <c r="C5" s="236" t="s">
        <v>124</v>
      </c>
      <c r="D5" s="236" t="s">
        <v>130</v>
      </c>
      <c r="E5" s="236" t="s">
        <v>12</v>
      </c>
      <c r="F5" s="236">
        <v>1</v>
      </c>
      <c r="G5" s="236">
        <v>1</v>
      </c>
      <c r="H5" s="236">
        <v>1</v>
      </c>
      <c r="I5" s="236">
        <v>1</v>
      </c>
      <c r="J5" s="236">
        <v>1</v>
      </c>
      <c r="K5" s="236" t="s">
        <v>20</v>
      </c>
      <c r="L5" s="236" t="s">
        <v>128</v>
      </c>
      <c r="M5" s="237" t="s">
        <v>285</v>
      </c>
      <c r="N5" s="238">
        <v>1</v>
      </c>
      <c r="P5" s="389" t="s">
        <v>442</v>
      </c>
      <c r="Q5" s="390"/>
      <c r="R5" s="392" t="str">
        <f>"令和 "&amp;DBCS(P4-2018)&amp;" 年度"</f>
        <v>令和 ７ 年度</v>
      </c>
      <c r="S5" s="392"/>
      <c r="T5" s="8" t="str">
        <f>N5&amp;"　"&amp;L5</f>
        <v>1　宮崎市</v>
      </c>
      <c r="U5" s="348"/>
      <c r="V5" s="349"/>
      <c r="W5" s="349"/>
      <c r="X5" s="376"/>
      <c r="Y5" s="379"/>
      <c r="Z5" s="376"/>
      <c r="AA5" s="379"/>
      <c r="AB5" s="434"/>
      <c r="AC5" s="437"/>
      <c r="AD5" s="430"/>
      <c r="AE5" s="430"/>
      <c r="AF5" s="430"/>
      <c r="AG5" s="430"/>
      <c r="AH5" s="430"/>
      <c r="AI5" s="430"/>
      <c r="AJ5" s="430"/>
      <c r="AK5" s="430"/>
      <c r="AL5" s="430"/>
      <c r="AM5" s="430"/>
      <c r="AN5" s="430"/>
      <c r="AO5" s="430"/>
      <c r="AP5" s="430"/>
      <c r="AQ5" s="430"/>
      <c r="AR5" s="430"/>
      <c r="AS5" s="430"/>
      <c r="AT5" s="430"/>
      <c r="AU5" s="430"/>
      <c r="AV5" s="430"/>
      <c r="AW5" s="430"/>
      <c r="AX5" s="428"/>
      <c r="AY5" s="425"/>
      <c r="AZ5" s="405"/>
      <c r="BA5" s="405"/>
      <c r="BB5" s="405"/>
      <c r="BC5" s="405"/>
      <c r="BD5" s="405"/>
      <c r="BE5" s="405"/>
      <c r="BF5" s="413"/>
      <c r="BG5" s="425"/>
      <c r="BH5" s="405"/>
      <c r="BI5" s="405"/>
      <c r="BJ5" s="405"/>
      <c r="BK5" s="405"/>
      <c r="BL5" s="405"/>
      <c r="BM5" s="413"/>
      <c r="BN5" s="425"/>
      <c r="BO5" s="405"/>
      <c r="BP5" s="405"/>
      <c r="BQ5" s="413"/>
      <c r="BR5" s="425"/>
      <c r="BS5" s="413"/>
      <c r="BT5" s="410"/>
      <c r="BU5" s="145"/>
      <c r="BY5" s="285"/>
      <c r="BZ5" s="285"/>
    </row>
    <row r="6" spans="1:78" ht="22.5" customHeight="1" thickBot="1" x14ac:dyDescent="0.2">
      <c r="A6" s="319"/>
      <c r="B6" s="231" t="s">
        <v>53</v>
      </c>
      <c r="C6" s="183" t="s">
        <v>64</v>
      </c>
      <c r="D6" s="183" t="s">
        <v>131</v>
      </c>
      <c r="E6" s="183" t="s">
        <v>73</v>
      </c>
      <c r="F6" s="183">
        <v>2</v>
      </c>
      <c r="G6" s="183">
        <v>2</v>
      </c>
      <c r="H6" s="183">
        <v>2</v>
      </c>
      <c r="I6" s="183">
        <v>2</v>
      </c>
      <c r="J6" s="184">
        <v>2</v>
      </c>
      <c r="K6" s="183" t="s">
        <v>30</v>
      </c>
      <c r="L6" s="183" t="s">
        <v>76</v>
      </c>
      <c r="M6" s="183" t="s">
        <v>286</v>
      </c>
      <c r="N6" s="228">
        <v>2</v>
      </c>
      <c r="P6" s="390"/>
      <c r="Q6" s="390"/>
      <c r="R6" s="393" t="str">
        <f>"第 "&amp;DBCS(P4-2001)&amp;" "&amp;" 回　宮崎県障がい者スポーツ大会"</f>
        <v>第 ２４  回　宮崎県障がい者スポーツ大会</v>
      </c>
      <c r="S6" s="393"/>
      <c r="T6" s="8" t="str">
        <f t="shared" ref="T6:T49" si="0">N6&amp;"　"&amp;L6</f>
        <v>2　都城市</v>
      </c>
      <c r="U6" s="162" t="s">
        <v>380</v>
      </c>
      <c r="V6" s="1" t="s">
        <v>381</v>
      </c>
      <c r="W6" s="1" t="s">
        <v>382</v>
      </c>
      <c r="X6" s="376"/>
      <c r="Y6" s="379"/>
      <c r="Z6" s="376"/>
      <c r="AA6" s="379"/>
      <c r="AB6" s="434"/>
      <c r="AC6" s="437"/>
      <c r="AD6" s="430"/>
      <c r="AE6" s="430"/>
      <c r="AF6" s="430"/>
      <c r="AG6" s="430"/>
      <c r="AH6" s="430"/>
      <c r="AI6" s="430"/>
      <c r="AJ6" s="430"/>
      <c r="AK6" s="430"/>
      <c r="AL6" s="430"/>
      <c r="AM6" s="430"/>
      <c r="AN6" s="430"/>
      <c r="AO6" s="430"/>
      <c r="AP6" s="430"/>
      <c r="AQ6" s="430"/>
      <c r="AR6" s="430"/>
      <c r="AS6" s="430"/>
      <c r="AT6" s="430"/>
      <c r="AU6" s="430"/>
      <c r="AV6" s="430"/>
      <c r="AW6" s="430"/>
      <c r="AX6" s="428"/>
      <c r="AY6" s="425"/>
      <c r="AZ6" s="405"/>
      <c r="BA6" s="405"/>
      <c r="BB6" s="405"/>
      <c r="BC6" s="405"/>
      <c r="BD6" s="405"/>
      <c r="BE6" s="405"/>
      <c r="BF6" s="413"/>
      <c r="BG6" s="425"/>
      <c r="BH6" s="405"/>
      <c r="BI6" s="405"/>
      <c r="BJ6" s="405"/>
      <c r="BK6" s="405"/>
      <c r="BL6" s="405"/>
      <c r="BM6" s="413"/>
      <c r="BN6" s="425"/>
      <c r="BO6" s="405"/>
      <c r="BP6" s="405"/>
      <c r="BQ6" s="413"/>
      <c r="BR6" s="425"/>
      <c r="BS6" s="413"/>
      <c r="BT6" s="410"/>
      <c r="BU6" s="145"/>
      <c r="BY6" s="285"/>
      <c r="BZ6" s="285"/>
    </row>
    <row r="7" spans="1:78" ht="22.5" customHeight="1" thickBot="1" x14ac:dyDescent="0.2">
      <c r="A7" s="319"/>
      <c r="B7" s="231" t="s">
        <v>103</v>
      </c>
      <c r="C7" s="183" t="s">
        <v>260</v>
      </c>
      <c r="D7" s="183" t="s">
        <v>132</v>
      </c>
      <c r="E7" s="183" t="s">
        <v>338</v>
      </c>
      <c r="F7" s="183">
        <v>3</v>
      </c>
      <c r="G7" s="183">
        <v>3</v>
      </c>
      <c r="H7" s="183">
        <v>3</v>
      </c>
      <c r="I7" s="183">
        <v>3</v>
      </c>
      <c r="J7" s="179"/>
      <c r="K7" s="184" t="s">
        <v>29</v>
      </c>
      <c r="L7" s="183" t="s">
        <v>77</v>
      </c>
      <c r="M7" s="183" t="s">
        <v>287</v>
      </c>
      <c r="N7" s="228">
        <v>3</v>
      </c>
      <c r="Q7" s="277"/>
      <c r="R7" s="277"/>
      <c r="S7" s="277"/>
      <c r="T7" s="8" t="str">
        <f t="shared" si="0"/>
        <v>3　延岡市</v>
      </c>
      <c r="U7" s="162">
        <v>13</v>
      </c>
      <c r="V7" s="1">
        <v>1</v>
      </c>
      <c r="W7" s="1" t="s">
        <v>383</v>
      </c>
      <c r="X7" s="376"/>
      <c r="Y7" s="379"/>
      <c r="Z7" s="376"/>
      <c r="AA7" s="379"/>
      <c r="AB7" s="434"/>
      <c r="AC7" s="437"/>
      <c r="AD7" s="430"/>
      <c r="AE7" s="430"/>
      <c r="AF7" s="430"/>
      <c r="AG7" s="430"/>
      <c r="AH7" s="430"/>
      <c r="AI7" s="430"/>
      <c r="AJ7" s="430"/>
      <c r="AK7" s="430"/>
      <c r="AL7" s="430"/>
      <c r="AM7" s="430"/>
      <c r="AN7" s="430"/>
      <c r="AO7" s="430"/>
      <c r="AP7" s="430"/>
      <c r="AQ7" s="430"/>
      <c r="AR7" s="430"/>
      <c r="AS7" s="430"/>
      <c r="AT7" s="430"/>
      <c r="AU7" s="430"/>
      <c r="AV7" s="430"/>
      <c r="AW7" s="430"/>
      <c r="AX7" s="428"/>
      <c r="AY7" s="426"/>
      <c r="AZ7" s="406"/>
      <c r="BA7" s="406"/>
      <c r="BB7" s="406"/>
      <c r="BC7" s="406"/>
      <c r="BD7" s="406"/>
      <c r="BE7" s="406"/>
      <c r="BF7" s="414"/>
      <c r="BG7" s="426"/>
      <c r="BH7" s="406"/>
      <c r="BI7" s="406"/>
      <c r="BJ7" s="406"/>
      <c r="BK7" s="406"/>
      <c r="BL7" s="406"/>
      <c r="BM7" s="414"/>
      <c r="BN7" s="426"/>
      <c r="BO7" s="406"/>
      <c r="BP7" s="406"/>
      <c r="BQ7" s="414"/>
      <c r="BR7" s="426"/>
      <c r="BS7" s="414"/>
      <c r="BT7" s="411"/>
      <c r="BU7" s="145"/>
      <c r="BY7" s="285"/>
      <c r="BZ7" s="285"/>
    </row>
    <row r="8" spans="1:78" ht="22.5" customHeight="1" thickBot="1" x14ac:dyDescent="0.2">
      <c r="A8" s="319"/>
      <c r="B8" s="231" t="s">
        <v>59</v>
      </c>
      <c r="C8" s="183" t="s">
        <v>125</v>
      </c>
      <c r="D8" s="183" t="s">
        <v>133</v>
      </c>
      <c r="E8" s="183" t="s">
        <v>44</v>
      </c>
      <c r="F8" s="183">
        <v>4</v>
      </c>
      <c r="G8" s="183">
        <v>4</v>
      </c>
      <c r="H8" s="183">
        <v>4</v>
      </c>
      <c r="I8" s="183">
        <v>4</v>
      </c>
      <c r="J8" s="171"/>
      <c r="K8" s="176"/>
      <c r="L8" s="183" t="s">
        <v>54</v>
      </c>
      <c r="M8" s="183" t="s">
        <v>288</v>
      </c>
      <c r="N8" s="228">
        <v>4</v>
      </c>
      <c r="O8" s="10" t="s">
        <v>461</v>
      </c>
      <c r="P8" s="278" t="s">
        <v>462</v>
      </c>
      <c r="Q8" s="1" t="s">
        <v>457</v>
      </c>
      <c r="R8" s="1" t="s">
        <v>460</v>
      </c>
      <c r="S8" s="291" t="s">
        <v>458</v>
      </c>
      <c r="T8" s="8" t="str">
        <f t="shared" si="0"/>
        <v>4　日南市</v>
      </c>
      <c r="U8" s="162">
        <v>14</v>
      </c>
      <c r="V8" s="1">
        <v>1</v>
      </c>
      <c r="W8" s="1" t="s">
        <v>383</v>
      </c>
      <c r="X8" s="377"/>
      <c r="Y8" s="380"/>
      <c r="Z8" s="377"/>
      <c r="AA8" s="380"/>
      <c r="AB8" s="435"/>
      <c r="AC8" s="130" t="s">
        <v>124</v>
      </c>
      <c r="AD8" s="131" t="s">
        <v>125</v>
      </c>
      <c r="AE8" s="131" t="s">
        <v>57</v>
      </c>
      <c r="AF8" s="131" t="s">
        <v>111</v>
      </c>
      <c r="AG8" s="131" t="s">
        <v>50</v>
      </c>
      <c r="AH8" s="131" t="s">
        <v>24</v>
      </c>
      <c r="AI8" s="131" t="s">
        <v>151</v>
      </c>
      <c r="AJ8" s="131" t="s">
        <v>265</v>
      </c>
      <c r="AK8" s="131" t="s">
        <v>266</v>
      </c>
      <c r="AL8" s="131" t="s">
        <v>267</v>
      </c>
      <c r="AM8" s="131" t="s">
        <v>268</v>
      </c>
      <c r="AN8" s="131" t="s">
        <v>269</v>
      </c>
      <c r="AO8" s="131" t="s">
        <v>270</v>
      </c>
      <c r="AP8" s="131" t="s">
        <v>32</v>
      </c>
      <c r="AQ8" s="131" t="s">
        <v>152</v>
      </c>
      <c r="AR8" s="131" t="s">
        <v>153</v>
      </c>
      <c r="AS8" s="131" t="s">
        <v>154</v>
      </c>
      <c r="AT8" s="131" t="s">
        <v>254</v>
      </c>
      <c r="AU8" s="273" t="s">
        <v>255</v>
      </c>
      <c r="AV8" s="131" t="s">
        <v>155</v>
      </c>
      <c r="AW8" s="131" t="s">
        <v>16</v>
      </c>
      <c r="AX8" s="132" t="s">
        <v>156</v>
      </c>
      <c r="AY8" s="133" t="s">
        <v>157</v>
      </c>
      <c r="AZ8" s="131" t="s">
        <v>158</v>
      </c>
      <c r="BA8" s="131" t="s">
        <v>159</v>
      </c>
      <c r="BB8" s="131" t="s">
        <v>160</v>
      </c>
      <c r="BC8" s="131" t="s">
        <v>161</v>
      </c>
      <c r="BD8" s="131" t="s">
        <v>162</v>
      </c>
      <c r="BE8" s="131" t="s">
        <v>163</v>
      </c>
      <c r="BF8" s="132" t="s">
        <v>164</v>
      </c>
      <c r="BG8" s="133" t="s">
        <v>73</v>
      </c>
      <c r="BH8" s="131" t="s">
        <v>12</v>
      </c>
      <c r="BI8" s="131" t="s">
        <v>337</v>
      </c>
      <c r="BJ8" s="131" t="s">
        <v>44</v>
      </c>
      <c r="BK8" s="131" t="s">
        <v>104</v>
      </c>
      <c r="BL8" s="131" t="s">
        <v>106</v>
      </c>
      <c r="BM8" s="132" t="s">
        <v>107</v>
      </c>
      <c r="BN8" s="133" t="s">
        <v>60</v>
      </c>
      <c r="BO8" s="131" t="s">
        <v>4</v>
      </c>
      <c r="BP8" s="131" t="s">
        <v>34</v>
      </c>
      <c r="BQ8" s="132" t="s">
        <v>63</v>
      </c>
      <c r="BR8" s="133" t="s">
        <v>297</v>
      </c>
      <c r="BS8" s="132" t="s">
        <v>3</v>
      </c>
      <c r="BT8" s="134" t="s">
        <v>165</v>
      </c>
      <c r="BU8" s="146"/>
      <c r="BY8" s="282"/>
      <c r="BZ8" s="282"/>
    </row>
    <row r="9" spans="1:78" ht="22.5" customHeight="1" x14ac:dyDescent="0.15">
      <c r="A9" s="319"/>
      <c r="B9" s="231" t="s">
        <v>105</v>
      </c>
      <c r="C9" s="183" t="s">
        <v>261</v>
      </c>
      <c r="D9" s="183" t="s">
        <v>72</v>
      </c>
      <c r="E9" s="183" t="s">
        <v>104</v>
      </c>
      <c r="F9" s="183">
        <v>5</v>
      </c>
      <c r="G9" s="183">
        <v>5</v>
      </c>
      <c r="H9" s="183">
        <v>5</v>
      </c>
      <c r="I9" s="183">
        <v>5</v>
      </c>
      <c r="J9" s="170"/>
      <c r="K9" s="168"/>
      <c r="L9" s="183" t="s">
        <v>78</v>
      </c>
      <c r="M9" s="183" t="s">
        <v>289</v>
      </c>
      <c r="N9" s="228">
        <v>5</v>
      </c>
      <c r="O9" s="10" t="e">
        <f>IF(OR(AND(#REF!="知的",#REF!="陸上"),R9="×"),Q9,P9)</f>
        <v>#REF!</v>
      </c>
      <c r="P9" s="10" t="str">
        <f>IFERROR(IF(#REF!="ﾎﾞｳﾘﾝｸﾞ","◎",IF(OR(#REF!="陸上",#REF!="水泳",#REF!="卓球",#REF!="ﾎﾞｯﾁｬ",#REF!="ﾌﾗｲﾝｸﾞﾃﾞｨｽｸ",#REF!="ｱｰﾁｪﾘｰ",#REF!="砲丸投4.0kg"),INDEX(判定,MATCH(リスト!X9,縦リスト,0),MATCH(#REF!,横リスト,0)),"")),"×")</f>
        <v>×</v>
      </c>
      <c r="Q9" s="10" t="e">
        <f>IF(#REF!="","",IFERROR(IF(AND(#REF!="知的",#REF!="陸上"),INDEX(判定２,MATCH(リスト!Z9,縦リスト２,0),MATCH(#REF!,横リスト,0)),"×"),""))</f>
        <v>#REF!</v>
      </c>
      <c r="R9" s="10" t="str">
        <f>IFERROR(IF(AND(#REF!="精神",#REF!="陸上"),INDEX(判定２,MATCH(リスト!Z9,縦リスト２,0),MATCH(M9,横リスト,0)),""),"×")</f>
        <v>×</v>
      </c>
      <c r="S9" s="10" t="e">
        <f>IF(OR(AND(#REF!="知的",#REF!="陸上"),R9="×"),Q9,P9)</f>
        <v>#REF!</v>
      </c>
      <c r="T9" s="8" t="str">
        <f t="shared" si="0"/>
        <v>5　小林市</v>
      </c>
      <c r="U9" s="162">
        <v>15</v>
      </c>
      <c r="V9" s="1">
        <v>1</v>
      </c>
      <c r="W9" s="1" t="s">
        <v>383</v>
      </c>
      <c r="X9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" s="166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Z9" s="272" t="e">
        <f>#REF!&amp;#REF!</f>
        <v>#REF!</v>
      </c>
      <c r="AA9" s="272" t="e">
        <f>#REF!&amp;#REF!</f>
        <v>#REF!</v>
      </c>
      <c r="AB9" s="283" t="s">
        <v>166</v>
      </c>
      <c r="AC9" s="126" t="s">
        <v>167</v>
      </c>
      <c r="AD9" s="98" t="s">
        <v>167</v>
      </c>
      <c r="AE9" s="83" t="s">
        <v>349</v>
      </c>
      <c r="AF9" s="83" t="s">
        <v>349</v>
      </c>
      <c r="AG9" s="83" t="s">
        <v>349</v>
      </c>
      <c r="AH9" s="83" t="s">
        <v>167</v>
      </c>
      <c r="AI9" s="83" t="s">
        <v>349</v>
      </c>
      <c r="AJ9" s="289" t="s">
        <v>349</v>
      </c>
      <c r="AK9" s="289" t="s">
        <v>349</v>
      </c>
      <c r="AL9" s="289" t="s">
        <v>349</v>
      </c>
      <c r="AM9" s="289" t="s">
        <v>349</v>
      </c>
      <c r="AN9" s="289" t="s">
        <v>349</v>
      </c>
      <c r="AO9" s="289" t="s">
        <v>349</v>
      </c>
      <c r="AP9" s="83" t="s">
        <v>349</v>
      </c>
      <c r="AQ9" s="83" t="s">
        <v>349</v>
      </c>
      <c r="AR9" s="83" t="s">
        <v>167</v>
      </c>
      <c r="AS9" s="83" t="s">
        <v>167</v>
      </c>
      <c r="AT9" s="83" t="s">
        <v>167</v>
      </c>
      <c r="AU9" s="274" t="s">
        <v>439</v>
      </c>
      <c r="AV9" s="83" t="s">
        <v>167</v>
      </c>
      <c r="AW9" s="83" t="s">
        <v>167</v>
      </c>
      <c r="AX9" s="83" t="s">
        <v>349</v>
      </c>
      <c r="AY9" s="85"/>
      <c r="AZ9" s="92"/>
      <c r="BA9" s="92"/>
      <c r="BB9" s="92"/>
      <c r="BC9" s="92"/>
      <c r="BD9" s="92"/>
      <c r="BE9" s="92"/>
      <c r="BF9" s="94"/>
      <c r="BG9" s="85"/>
      <c r="BH9" s="92"/>
      <c r="BI9" s="87"/>
      <c r="BJ9" s="85"/>
      <c r="BK9" s="86"/>
      <c r="BL9" s="86"/>
      <c r="BM9" s="127"/>
      <c r="BN9" s="128"/>
      <c r="BO9" s="129"/>
      <c r="BP9" s="129"/>
      <c r="BQ9" s="127"/>
      <c r="BR9" s="128"/>
      <c r="BS9" s="87"/>
      <c r="BT9" s="7"/>
      <c r="BU9" s="280" t="s">
        <v>166</v>
      </c>
      <c r="BX9" s="272"/>
      <c r="BY9" s="159"/>
      <c r="BZ9" s="159"/>
    </row>
    <row r="10" spans="1:78" ht="22.5" customHeight="1" x14ac:dyDescent="0.15">
      <c r="A10" s="319"/>
      <c r="B10" s="231" t="s">
        <v>126</v>
      </c>
      <c r="C10" s="183" t="s">
        <v>57</v>
      </c>
      <c r="D10" s="183" t="s">
        <v>134</v>
      </c>
      <c r="E10" s="183" t="s">
        <v>106</v>
      </c>
      <c r="F10" s="183">
        <v>6</v>
      </c>
      <c r="G10" s="183">
        <v>6</v>
      </c>
      <c r="H10" s="183">
        <v>6</v>
      </c>
      <c r="I10" s="183">
        <v>6</v>
      </c>
      <c r="J10" s="170"/>
      <c r="K10" s="168"/>
      <c r="L10" s="183" t="s">
        <v>42</v>
      </c>
      <c r="M10" s="183" t="s">
        <v>143</v>
      </c>
      <c r="N10" s="228">
        <v>6</v>
      </c>
      <c r="O10" s="10" t="e">
        <f>IF(OR(AND(#REF!="知的",#REF!="陸上"),R10="×"),Q10,P10)</f>
        <v>#REF!</v>
      </c>
      <c r="P10" s="10" t="str">
        <f>IFERROR(IF(#REF!="ﾎﾞｳﾘﾝｸﾞ","◎",IF(OR(#REF!="陸上",#REF!="水泳",#REF!="卓球",#REF!="ﾎﾞｯﾁｬ",#REF!="ﾌﾗｲﾝｸﾞﾃﾞｨｽｸ",#REF!="ｱｰﾁｪﾘｰ",#REF!="砲丸投4.0kg"),INDEX(判定,MATCH(リスト!X10,縦リスト,0),MATCH(#REF!,横リスト,0)),"")),"×")</f>
        <v>×</v>
      </c>
      <c r="Q10" s="10" t="e">
        <f>IF(#REF!="","",IFERROR(IF(AND(#REF!="知的",#REF!="陸上"),INDEX(判定２,MATCH(リスト!Z10,縦リスト２,0),MATCH(#REF!,横リスト,0)),"×"),""))</f>
        <v>#REF!</v>
      </c>
      <c r="R10" s="10" t="str">
        <f>IFERROR(IF(AND(#REF!="精神",#REF!="陸上"),INDEX(判定２,MATCH(リスト!Z10,縦リスト２,0),MATCH(M10,横リスト,0)),""),"×")</f>
        <v>×</v>
      </c>
      <c r="S10" s="10" t="e">
        <f>IF(OR(AND(#REF!="知的",#REF!="陸上"),R10="×"),Q10,P10)</f>
        <v>#REF!</v>
      </c>
      <c r="T10" s="8" t="str">
        <f t="shared" si="0"/>
        <v>6　日向市</v>
      </c>
      <c r="U10" s="162">
        <v>16</v>
      </c>
      <c r="V10" s="1">
        <v>1</v>
      </c>
      <c r="W10" s="1" t="s">
        <v>383</v>
      </c>
      <c r="X10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" s="166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Z10" s="272" t="e">
        <f>#REF!&amp;#REF!</f>
        <v>#REF!</v>
      </c>
      <c r="AA10" s="272" t="e">
        <f>#REF!&amp;#REF!</f>
        <v>#REF!</v>
      </c>
      <c r="AB10" s="195" t="s">
        <v>168</v>
      </c>
      <c r="AC10" s="75" t="s">
        <v>167</v>
      </c>
      <c r="AD10" s="24" t="s">
        <v>167</v>
      </c>
      <c r="AE10" s="25" t="s">
        <v>349</v>
      </c>
      <c r="AF10" s="25" t="s">
        <v>349</v>
      </c>
      <c r="AG10" s="25" t="s">
        <v>349</v>
      </c>
      <c r="AH10" s="25" t="s">
        <v>167</v>
      </c>
      <c r="AI10" s="25" t="s">
        <v>349</v>
      </c>
      <c r="AJ10" s="290" t="s">
        <v>349</v>
      </c>
      <c r="AK10" s="290" t="s">
        <v>349</v>
      </c>
      <c r="AL10" s="290" t="s">
        <v>349</v>
      </c>
      <c r="AM10" s="290" t="s">
        <v>349</v>
      </c>
      <c r="AN10" s="290" t="s">
        <v>349</v>
      </c>
      <c r="AO10" s="290" t="s">
        <v>349</v>
      </c>
      <c r="AP10" s="25" t="s">
        <v>349</v>
      </c>
      <c r="AQ10" s="25" t="s">
        <v>309</v>
      </c>
      <c r="AR10" s="25" t="s">
        <v>167</v>
      </c>
      <c r="AS10" s="25" t="s">
        <v>167</v>
      </c>
      <c r="AT10" s="25" t="s">
        <v>349</v>
      </c>
      <c r="AU10" s="275" t="s">
        <v>349</v>
      </c>
      <c r="AV10" s="25" t="s">
        <v>349</v>
      </c>
      <c r="AW10" s="25" t="s">
        <v>349</v>
      </c>
      <c r="AX10" s="25" t="s">
        <v>349</v>
      </c>
      <c r="AY10" s="42"/>
      <c r="AZ10" s="20"/>
      <c r="BA10" s="20"/>
      <c r="BB10" s="20"/>
      <c r="BC10" s="20"/>
      <c r="BD10" s="20"/>
      <c r="BE10" s="20"/>
      <c r="BF10" s="31"/>
      <c r="BG10" s="42"/>
      <c r="BH10" s="20"/>
      <c r="BI10" s="45"/>
      <c r="BJ10" s="42"/>
      <c r="BK10" s="46"/>
      <c r="BL10" s="46"/>
      <c r="BM10" s="48"/>
      <c r="BN10" s="57"/>
      <c r="BO10" s="47"/>
      <c r="BP10" s="47"/>
      <c r="BQ10" s="48"/>
      <c r="BR10" s="57"/>
      <c r="BS10" s="45"/>
      <c r="BT10" s="5"/>
      <c r="BU10" s="147" t="s">
        <v>168</v>
      </c>
      <c r="BX10" s="272"/>
      <c r="BY10" s="159"/>
      <c r="BZ10" s="159"/>
    </row>
    <row r="11" spans="1:78" ht="22.5" customHeight="1" thickBot="1" x14ac:dyDescent="0.2">
      <c r="A11" s="319"/>
      <c r="B11" s="232" t="s">
        <v>136</v>
      </c>
      <c r="C11" s="183" t="s">
        <v>262</v>
      </c>
      <c r="D11" s="183" t="s">
        <v>135</v>
      </c>
      <c r="E11" s="183" t="s">
        <v>107</v>
      </c>
      <c r="F11" s="183">
        <v>7</v>
      </c>
      <c r="G11" s="183">
        <v>7</v>
      </c>
      <c r="H11" s="183">
        <v>7</v>
      </c>
      <c r="I11" s="183">
        <v>7</v>
      </c>
      <c r="J11" s="170"/>
      <c r="K11" s="193" t="s">
        <v>6</v>
      </c>
      <c r="L11" s="183" t="s">
        <v>79</v>
      </c>
      <c r="M11" s="183" t="s">
        <v>259</v>
      </c>
      <c r="N11" s="228">
        <v>7</v>
      </c>
      <c r="O11" s="10" t="e">
        <f>IF(OR(AND(#REF!="知的",#REF!="陸上"),R11="×"),Q11,P11)</f>
        <v>#REF!</v>
      </c>
      <c r="P11" s="10" t="str">
        <f>IFERROR(IF(#REF!="ﾎﾞｳﾘﾝｸﾞ","◎",IF(OR(#REF!="陸上",#REF!="水泳",#REF!="卓球",#REF!="ﾎﾞｯﾁｬ",#REF!="ﾌﾗｲﾝｸﾞﾃﾞｨｽｸ",#REF!="ｱｰﾁｪﾘｰ",#REF!="砲丸投4.0kg"),INDEX(判定,MATCH(リスト!X11,縦リスト,0),MATCH(#REF!,横リスト,0)),"")),"×")</f>
        <v>×</v>
      </c>
      <c r="Q11" s="10" t="e">
        <f>IF(#REF!="","",IFERROR(IF(AND(#REF!="知的",#REF!="陸上"),INDEX(判定２,MATCH(リスト!Z11,縦リスト２,0),MATCH(#REF!,横リスト,0)),"×"),""))</f>
        <v>#REF!</v>
      </c>
      <c r="R11" s="10" t="str">
        <f>IFERROR(IF(AND(#REF!="精神",#REF!="陸上"),INDEX(判定２,MATCH(リスト!Z11,縦リスト２,0),MATCH(M11,横リスト,0)),""),"×")</f>
        <v>×</v>
      </c>
      <c r="S11" s="10" t="e">
        <f>IF(OR(AND(#REF!="知的",#REF!="陸上"),R11="×"),Q11,P11)</f>
        <v>#REF!</v>
      </c>
      <c r="T11" s="8" t="str">
        <f t="shared" si="0"/>
        <v>7　串間市</v>
      </c>
      <c r="U11" s="162">
        <v>17</v>
      </c>
      <c r="V11" s="1">
        <v>1</v>
      </c>
      <c r="W11" s="1" t="s">
        <v>383</v>
      </c>
      <c r="X11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1" s="166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Z11" s="272" t="e">
        <f>#REF!&amp;#REF!</f>
        <v>#REF!</v>
      </c>
      <c r="AA11" s="272" t="e">
        <f>#REF!&amp;#REF!</f>
        <v>#REF!</v>
      </c>
      <c r="AB11" s="195" t="s">
        <v>169</v>
      </c>
      <c r="AC11" s="75" t="s">
        <v>167</v>
      </c>
      <c r="AD11" s="24" t="s">
        <v>167</v>
      </c>
      <c r="AE11" s="25" t="s">
        <v>349</v>
      </c>
      <c r="AF11" s="25" t="s">
        <v>349</v>
      </c>
      <c r="AG11" s="25" t="s">
        <v>349</v>
      </c>
      <c r="AH11" s="25" t="s">
        <v>167</v>
      </c>
      <c r="AI11" s="25" t="s">
        <v>349</v>
      </c>
      <c r="AJ11" s="290" t="s">
        <v>349</v>
      </c>
      <c r="AK11" s="290" t="s">
        <v>349</v>
      </c>
      <c r="AL11" s="290" t="s">
        <v>349</v>
      </c>
      <c r="AM11" s="290" t="s">
        <v>349</v>
      </c>
      <c r="AN11" s="290" t="s">
        <v>349</v>
      </c>
      <c r="AO11" s="290" t="s">
        <v>349</v>
      </c>
      <c r="AP11" s="25" t="s">
        <v>349</v>
      </c>
      <c r="AQ11" s="25" t="s">
        <v>309</v>
      </c>
      <c r="AR11" s="25" t="s">
        <v>167</v>
      </c>
      <c r="AS11" s="25" t="s">
        <v>167</v>
      </c>
      <c r="AT11" s="25" t="s">
        <v>349</v>
      </c>
      <c r="AU11" s="275" t="s">
        <v>349</v>
      </c>
      <c r="AV11" s="25" t="s">
        <v>349</v>
      </c>
      <c r="AW11" s="25" t="s">
        <v>349</v>
      </c>
      <c r="AX11" s="25" t="s">
        <v>349</v>
      </c>
      <c r="AY11" s="42"/>
      <c r="AZ11" s="20"/>
      <c r="BA11" s="20"/>
      <c r="BB11" s="20"/>
      <c r="BC11" s="20"/>
      <c r="BD11" s="20"/>
      <c r="BE11" s="20"/>
      <c r="BF11" s="31"/>
      <c r="BG11" s="42"/>
      <c r="BH11" s="20"/>
      <c r="BI11" s="45"/>
      <c r="BJ11" s="42"/>
      <c r="BK11" s="46"/>
      <c r="BL11" s="46"/>
      <c r="BM11" s="48"/>
      <c r="BN11" s="57"/>
      <c r="BO11" s="47"/>
      <c r="BP11" s="47"/>
      <c r="BQ11" s="48"/>
      <c r="BR11" s="57"/>
      <c r="BS11" s="45"/>
      <c r="BT11" s="5"/>
      <c r="BU11" s="147" t="s">
        <v>169</v>
      </c>
      <c r="BX11" s="272"/>
      <c r="BY11" s="159"/>
      <c r="BZ11" s="159"/>
    </row>
    <row r="12" spans="1:78" ht="22.5" customHeight="1" thickBot="1" x14ac:dyDescent="0.2">
      <c r="A12" s="319"/>
      <c r="B12" s="173"/>
      <c r="C12" s="183" t="s">
        <v>111</v>
      </c>
      <c r="D12" s="184" t="s">
        <v>18</v>
      </c>
      <c r="E12" s="183" t="s">
        <v>60</v>
      </c>
      <c r="F12" s="183">
        <v>8</v>
      </c>
      <c r="G12" s="183">
        <v>8</v>
      </c>
      <c r="H12" s="184">
        <v>8</v>
      </c>
      <c r="I12" s="183">
        <v>8</v>
      </c>
      <c r="J12" s="169"/>
      <c r="K12" s="182" t="s">
        <v>20</v>
      </c>
      <c r="L12" s="183" t="s">
        <v>46</v>
      </c>
      <c r="M12" s="183" t="s">
        <v>290</v>
      </c>
      <c r="N12" s="228">
        <v>8</v>
      </c>
      <c r="O12" s="10" t="e">
        <f>IF(OR(AND(#REF!="知的",#REF!="陸上"),R12="×"),Q12,P12)</f>
        <v>#REF!</v>
      </c>
      <c r="P12" s="10" t="str">
        <f>IFERROR(IF(#REF!="ﾎﾞｳﾘﾝｸﾞ","◎",IF(OR(#REF!="陸上",#REF!="水泳",#REF!="卓球",#REF!="ﾎﾞｯﾁｬ",#REF!="ﾌﾗｲﾝｸﾞﾃﾞｨｽｸ",#REF!="ｱｰﾁｪﾘｰ",#REF!="砲丸投4.0kg"),INDEX(判定,MATCH(リスト!X12,縦リスト,0),MATCH(#REF!,横リスト,0)),"")),"×")</f>
        <v>×</v>
      </c>
      <c r="Q12" s="10" t="e">
        <f>IF(#REF!="","",IFERROR(IF(AND(#REF!="知的",#REF!="陸上"),INDEX(判定２,MATCH(リスト!Z12,縦リスト２,0),MATCH(#REF!,横リスト,0)),"×"),""))</f>
        <v>#REF!</v>
      </c>
      <c r="R12" s="10" t="str">
        <f>IFERROR(IF(AND(#REF!="精神",#REF!="陸上"),INDEX(判定２,MATCH(リスト!Z12,縦リスト２,0),MATCH(M12,横リスト,0)),""),"×")</f>
        <v>×</v>
      </c>
      <c r="S12" s="10" t="e">
        <f>IF(OR(AND(#REF!="知的",#REF!="陸上"),R12="×"),Q12,P12)</f>
        <v>#REF!</v>
      </c>
      <c r="T12" s="8" t="str">
        <f t="shared" si="0"/>
        <v>8　西都市</v>
      </c>
      <c r="U12" s="162">
        <v>18</v>
      </c>
      <c r="V12" s="1">
        <v>1</v>
      </c>
      <c r="W12" s="1" t="s">
        <v>383</v>
      </c>
      <c r="X12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2" s="166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Z12" s="272" t="e">
        <f>#REF!&amp;#REF!</f>
        <v>#REF!</v>
      </c>
      <c r="AA12" s="272" t="e">
        <f>#REF!&amp;#REF!</f>
        <v>#REF!</v>
      </c>
      <c r="AB12" s="195" t="s">
        <v>170</v>
      </c>
      <c r="AC12" s="76" t="s">
        <v>167</v>
      </c>
      <c r="AD12" s="25" t="s">
        <v>167</v>
      </c>
      <c r="AE12" s="25" t="s">
        <v>349</v>
      </c>
      <c r="AF12" s="25" t="s">
        <v>349</v>
      </c>
      <c r="AG12" s="25" t="s">
        <v>349</v>
      </c>
      <c r="AH12" s="25" t="s">
        <v>349</v>
      </c>
      <c r="AI12" s="25" t="s">
        <v>349</v>
      </c>
      <c r="AJ12" s="290" t="s">
        <v>349</v>
      </c>
      <c r="AK12" s="290" t="s">
        <v>349</v>
      </c>
      <c r="AL12" s="290" t="s">
        <v>349</v>
      </c>
      <c r="AM12" s="290" t="s">
        <v>349</v>
      </c>
      <c r="AN12" s="290" t="s">
        <v>349</v>
      </c>
      <c r="AO12" s="290" t="s">
        <v>349</v>
      </c>
      <c r="AP12" s="25" t="s">
        <v>349</v>
      </c>
      <c r="AQ12" s="25" t="s">
        <v>349</v>
      </c>
      <c r="AR12" s="25" t="s">
        <v>167</v>
      </c>
      <c r="AS12" s="25" t="s">
        <v>167</v>
      </c>
      <c r="AT12" s="25" t="s">
        <v>167</v>
      </c>
      <c r="AU12" s="275" t="s">
        <v>167</v>
      </c>
      <c r="AV12" s="25" t="s">
        <v>167</v>
      </c>
      <c r="AW12" s="25" t="s">
        <v>167</v>
      </c>
      <c r="AX12" s="25" t="s">
        <v>349</v>
      </c>
      <c r="AY12" s="42"/>
      <c r="AZ12" s="20"/>
      <c r="BA12" s="20"/>
      <c r="BB12" s="20"/>
      <c r="BC12" s="20"/>
      <c r="BD12" s="20"/>
      <c r="BE12" s="20"/>
      <c r="BF12" s="31"/>
      <c r="BG12" s="42"/>
      <c r="BH12" s="20"/>
      <c r="BI12" s="45"/>
      <c r="BJ12" s="42"/>
      <c r="BK12" s="46"/>
      <c r="BL12" s="46"/>
      <c r="BM12" s="48"/>
      <c r="BN12" s="57"/>
      <c r="BO12" s="47"/>
      <c r="BP12" s="47"/>
      <c r="BQ12" s="48"/>
      <c r="BR12" s="57"/>
      <c r="BS12" s="45"/>
      <c r="BT12" s="5"/>
      <c r="BU12" s="281" t="s">
        <v>170</v>
      </c>
      <c r="BX12" s="272"/>
      <c r="BY12" s="159"/>
      <c r="BZ12" s="159"/>
    </row>
    <row r="13" spans="1:78" ht="22.5" customHeight="1" x14ac:dyDescent="0.15">
      <c r="A13" s="319"/>
      <c r="B13" s="167"/>
      <c r="C13" s="183" t="s">
        <v>50</v>
      </c>
      <c r="D13" s="175"/>
      <c r="E13" s="183" t="s">
        <v>4</v>
      </c>
      <c r="F13" s="183">
        <v>9</v>
      </c>
      <c r="G13" s="183">
        <v>9</v>
      </c>
      <c r="H13" s="175"/>
      <c r="I13" s="183">
        <v>9</v>
      </c>
      <c r="J13" s="169"/>
      <c r="K13" s="183" t="s">
        <v>30</v>
      </c>
      <c r="L13" s="183" t="s">
        <v>43</v>
      </c>
      <c r="M13" s="183" t="s">
        <v>291</v>
      </c>
      <c r="N13" s="228">
        <v>9</v>
      </c>
      <c r="O13" s="10" t="e">
        <f>IF(OR(AND(#REF!="知的",#REF!="陸上"),R13="×"),Q13,P13)</f>
        <v>#REF!</v>
      </c>
      <c r="P13" s="10" t="str">
        <f>IFERROR(IF(#REF!="ﾎﾞｳﾘﾝｸﾞ","◎",IF(OR(#REF!="陸上",#REF!="水泳",#REF!="卓球",#REF!="ﾎﾞｯﾁｬ",#REF!="ﾌﾗｲﾝｸﾞﾃﾞｨｽｸ",#REF!="ｱｰﾁｪﾘｰ",#REF!="砲丸投4.0kg"),INDEX(判定,MATCH(リスト!X13,縦リスト,0),MATCH(#REF!,横リスト,0)),"")),"×")</f>
        <v>×</v>
      </c>
      <c r="Q13" s="10" t="e">
        <f>IF(#REF!="","",IFERROR(IF(AND(#REF!="知的",#REF!="陸上"),INDEX(判定２,MATCH(リスト!Z13,縦リスト２,0),MATCH(#REF!,横リスト,0)),"×"),""))</f>
        <v>#REF!</v>
      </c>
      <c r="R13" s="10" t="str">
        <f>IFERROR(IF(AND(#REF!="精神",#REF!="陸上"),INDEX(判定２,MATCH(リスト!Z13,縦リスト２,0),MATCH(M13,横リスト,0)),""),"×")</f>
        <v>×</v>
      </c>
      <c r="S13" s="10" t="e">
        <f>IF(OR(AND(#REF!="知的",#REF!="陸上"),R13="×"),Q13,P13)</f>
        <v>#REF!</v>
      </c>
      <c r="T13" s="8" t="str">
        <f t="shared" si="0"/>
        <v>9　えびの市</v>
      </c>
      <c r="U13" s="162">
        <v>19</v>
      </c>
      <c r="V13" s="1">
        <v>1</v>
      </c>
      <c r="W13" s="1" t="s">
        <v>383</v>
      </c>
      <c r="X13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3" s="166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Z13" s="272" t="e">
        <f>#REF!&amp;#REF!</f>
        <v>#REF!</v>
      </c>
      <c r="AA13" s="272" t="e">
        <f>#REF!&amp;#REF!</f>
        <v>#REF!</v>
      </c>
      <c r="AB13" s="195" t="s">
        <v>171</v>
      </c>
      <c r="AC13" s="76" t="s">
        <v>167</v>
      </c>
      <c r="AD13" s="25" t="s">
        <v>167</v>
      </c>
      <c r="AE13" s="25" t="s">
        <v>349</v>
      </c>
      <c r="AF13" s="25" t="s">
        <v>349</v>
      </c>
      <c r="AG13" s="25" t="s">
        <v>349</v>
      </c>
      <c r="AH13" s="25" t="s">
        <v>349</v>
      </c>
      <c r="AI13" s="25" t="s">
        <v>349</v>
      </c>
      <c r="AJ13" s="290" t="s">
        <v>349</v>
      </c>
      <c r="AK13" s="290" t="s">
        <v>349</v>
      </c>
      <c r="AL13" s="290" t="s">
        <v>349</v>
      </c>
      <c r="AM13" s="290" t="s">
        <v>349</v>
      </c>
      <c r="AN13" s="290" t="s">
        <v>349</v>
      </c>
      <c r="AO13" s="290" t="s">
        <v>349</v>
      </c>
      <c r="AP13" s="25" t="s">
        <v>349</v>
      </c>
      <c r="AQ13" s="25" t="s">
        <v>349</v>
      </c>
      <c r="AR13" s="25" t="s">
        <v>167</v>
      </c>
      <c r="AS13" s="25" t="s">
        <v>167</v>
      </c>
      <c r="AT13" s="25" t="s">
        <v>167</v>
      </c>
      <c r="AU13" s="275" t="s">
        <v>167</v>
      </c>
      <c r="AV13" s="25" t="s">
        <v>167</v>
      </c>
      <c r="AW13" s="25" t="s">
        <v>167</v>
      </c>
      <c r="AX13" s="25" t="s">
        <v>349</v>
      </c>
      <c r="AY13" s="42"/>
      <c r="AZ13" s="20"/>
      <c r="BA13" s="20"/>
      <c r="BB13" s="20"/>
      <c r="BC13" s="20"/>
      <c r="BD13" s="20"/>
      <c r="BE13" s="20"/>
      <c r="BF13" s="31"/>
      <c r="BG13" s="42"/>
      <c r="BH13" s="20"/>
      <c r="BI13" s="45"/>
      <c r="BJ13" s="42"/>
      <c r="BK13" s="46"/>
      <c r="BL13" s="46"/>
      <c r="BM13" s="48"/>
      <c r="BN13" s="57"/>
      <c r="BO13" s="47"/>
      <c r="BP13" s="47"/>
      <c r="BQ13" s="48"/>
      <c r="BR13" s="57"/>
      <c r="BS13" s="45"/>
      <c r="BT13" s="5"/>
      <c r="BU13" s="281" t="s">
        <v>171</v>
      </c>
      <c r="BX13" s="272"/>
      <c r="BY13" s="159"/>
      <c r="BZ13" s="159"/>
    </row>
    <row r="14" spans="1:78" ht="22.5" customHeight="1" thickBot="1" x14ac:dyDescent="0.2">
      <c r="A14" s="319"/>
      <c r="B14" s="167"/>
      <c r="C14" s="183" t="s">
        <v>263</v>
      </c>
      <c r="D14" s="169"/>
      <c r="E14" s="183" t="s">
        <v>34</v>
      </c>
      <c r="F14" s="183">
        <v>10</v>
      </c>
      <c r="G14" s="183">
        <v>10</v>
      </c>
      <c r="H14" s="169"/>
      <c r="I14" s="183">
        <v>10</v>
      </c>
      <c r="J14" s="169"/>
      <c r="K14" s="184" t="s">
        <v>29</v>
      </c>
      <c r="L14" s="183" t="s">
        <v>81</v>
      </c>
      <c r="M14" s="183" t="s">
        <v>292</v>
      </c>
      <c r="N14" s="229">
        <v>10</v>
      </c>
      <c r="O14" s="10" t="e">
        <f>IF(OR(AND(#REF!="知的",#REF!="陸上"),R14="×"),Q14,P14)</f>
        <v>#REF!</v>
      </c>
      <c r="P14" s="10" t="str">
        <f>IFERROR(IF(#REF!="ﾎﾞｳﾘﾝｸﾞ","◎",IF(OR(#REF!="陸上",#REF!="水泳",#REF!="卓球",#REF!="ﾎﾞｯﾁｬ",#REF!="ﾌﾗｲﾝｸﾞﾃﾞｨｽｸ",#REF!="ｱｰﾁｪﾘｰ",#REF!="砲丸投4.0kg"),INDEX(判定,MATCH(リスト!X14,縦リスト,0),MATCH(#REF!,横リスト,0)),"")),"×")</f>
        <v>×</v>
      </c>
      <c r="Q14" s="10" t="e">
        <f>IF(#REF!="","",IFERROR(IF(AND(#REF!="知的",#REF!="陸上"),INDEX(判定２,MATCH(リスト!Z14,縦リスト２,0),MATCH(#REF!,横リスト,0)),"×"),""))</f>
        <v>#REF!</v>
      </c>
      <c r="R14" s="10" t="str">
        <f>IFERROR(IF(AND(#REF!="精神",#REF!="陸上"),INDEX(判定２,MATCH(リスト!Z14,縦リスト２,0),MATCH(M14,横リスト,0)),""),"×")</f>
        <v>×</v>
      </c>
      <c r="S14" s="10" t="e">
        <f>IF(OR(AND(#REF!="知的",#REF!="陸上"),R14="×"),Q14,P14)</f>
        <v>#REF!</v>
      </c>
      <c r="T14" s="8" t="str">
        <f t="shared" si="0"/>
        <v>10　国富町</v>
      </c>
      <c r="U14" s="162">
        <v>20</v>
      </c>
      <c r="V14" s="1">
        <v>1</v>
      </c>
      <c r="W14" s="1" t="s">
        <v>384</v>
      </c>
      <c r="X14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4" s="166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Z14" s="272" t="e">
        <f>#REF!&amp;#REF!</f>
        <v>#REF!</v>
      </c>
      <c r="AA14" s="272" t="e">
        <f>#REF!&amp;#REF!</f>
        <v>#REF!</v>
      </c>
      <c r="AB14" s="195" t="s">
        <v>172</v>
      </c>
      <c r="AC14" s="76" t="s">
        <v>167</v>
      </c>
      <c r="AD14" s="25" t="s">
        <v>167</v>
      </c>
      <c r="AE14" s="25" t="s">
        <v>349</v>
      </c>
      <c r="AF14" s="25" t="s">
        <v>349</v>
      </c>
      <c r="AG14" s="25" t="s">
        <v>349</v>
      </c>
      <c r="AH14" s="25" t="s">
        <v>349</v>
      </c>
      <c r="AI14" s="25" t="s">
        <v>349</v>
      </c>
      <c r="AJ14" s="290" t="s">
        <v>349</v>
      </c>
      <c r="AK14" s="290" t="s">
        <v>349</v>
      </c>
      <c r="AL14" s="290" t="s">
        <v>349</v>
      </c>
      <c r="AM14" s="290" t="s">
        <v>349</v>
      </c>
      <c r="AN14" s="290" t="s">
        <v>349</v>
      </c>
      <c r="AO14" s="290" t="s">
        <v>349</v>
      </c>
      <c r="AP14" s="25" t="s">
        <v>349</v>
      </c>
      <c r="AQ14" s="25" t="s">
        <v>349</v>
      </c>
      <c r="AR14" s="25" t="s">
        <v>167</v>
      </c>
      <c r="AS14" s="25" t="s">
        <v>349</v>
      </c>
      <c r="AT14" s="25" t="s">
        <v>167</v>
      </c>
      <c r="AU14" s="275" t="s">
        <v>167</v>
      </c>
      <c r="AV14" s="25" t="s">
        <v>167</v>
      </c>
      <c r="AW14" s="25" t="s">
        <v>167</v>
      </c>
      <c r="AX14" s="25" t="s">
        <v>349</v>
      </c>
      <c r="AY14" s="42"/>
      <c r="AZ14" s="20"/>
      <c r="BA14" s="20"/>
      <c r="BB14" s="20"/>
      <c r="BC14" s="20"/>
      <c r="BD14" s="20"/>
      <c r="BE14" s="20"/>
      <c r="BF14" s="31"/>
      <c r="BG14" s="42"/>
      <c r="BH14" s="20"/>
      <c r="BI14" s="45"/>
      <c r="BJ14" s="42"/>
      <c r="BK14" s="46"/>
      <c r="BL14" s="46"/>
      <c r="BM14" s="48"/>
      <c r="BN14" s="57"/>
      <c r="BO14" s="47"/>
      <c r="BP14" s="47"/>
      <c r="BQ14" s="48"/>
      <c r="BR14" s="57"/>
      <c r="BS14" s="45"/>
      <c r="BT14" s="5"/>
      <c r="BU14" s="281" t="s">
        <v>172</v>
      </c>
      <c r="BX14" s="272"/>
      <c r="BY14" s="159"/>
      <c r="BZ14" s="159"/>
    </row>
    <row r="15" spans="1:78" ht="22.5" customHeight="1" thickBot="1" x14ac:dyDescent="0.2">
      <c r="A15" s="319"/>
      <c r="B15" s="191" t="s">
        <v>342</v>
      </c>
      <c r="C15" s="183" t="s">
        <v>24</v>
      </c>
      <c r="D15" s="169"/>
      <c r="E15" s="183" t="s">
        <v>63</v>
      </c>
      <c r="F15" s="183">
        <v>11</v>
      </c>
      <c r="G15" s="183">
        <v>11</v>
      </c>
      <c r="H15" s="169"/>
      <c r="I15" s="183">
        <v>11</v>
      </c>
      <c r="J15" s="170"/>
      <c r="K15" s="176"/>
      <c r="L15" s="183" t="s">
        <v>82</v>
      </c>
      <c r="M15" s="183" t="s">
        <v>293</v>
      </c>
      <c r="N15" s="172">
        <v>11</v>
      </c>
      <c r="O15" s="10" t="e">
        <f>IF(OR(AND(#REF!="知的",#REF!="陸上"),R15="×"),Q15,P15)</f>
        <v>#REF!</v>
      </c>
      <c r="P15" s="10" t="str">
        <f>IFERROR(IF(#REF!="ﾎﾞｳﾘﾝｸﾞ","◎",IF(OR(#REF!="陸上",#REF!="水泳",#REF!="卓球",#REF!="ﾎﾞｯﾁｬ",#REF!="ﾌﾗｲﾝｸﾞﾃﾞｨｽｸ",#REF!="ｱｰﾁｪﾘｰ",#REF!="砲丸投4.0kg"),INDEX(判定,MATCH(リスト!X15,縦リスト,0),MATCH(#REF!,横リスト,0)),"")),"×")</f>
        <v>×</v>
      </c>
      <c r="Q15" s="10" t="e">
        <f>IF(#REF!="","",IFERROR(IF(AND(#REF!="知的",#REF!="陸上"),INDEX(判定２,MATCH(リスト!Z15,縦リスト２,0),MATCH(#REF!,横リスト,0)),"×"),""))</f>
        <v>#REF!</v>
      </c>
      <c r="R15" s="10" t="str">
        <f>IFERROR(IF(AND(#REF!="精神",#REF!="陸上"),INDEX(判定２,MATCH(リスト!Z15,縦リスト２,0),MATCH(M15,横リスト,0)),""),"×")</f>
        <v>×</v>
      </c>
      <c r="S15" s="10" t="e">
        <f>IF(OR(AND(#REF!="知的",#REF!="陸上"),R15="×"),Q15,P15)</f>
        <v>#REF!</v>
      </c>
      <c r="T15" s="8" t="str">
        <f t="shared" si="0"/>
        <v>11　綾町</v>
      </c>
      <c r="U15" s="162">
        <v>21</v>
      </c>
      <c r="V15" s="1">
        <v>1</v>
      </c>
      <c r="W15" s="1" t="s">
        <v>384</v>
      </c>
      <c r="X15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5" s="166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Z15" s="272" t="e">
        <f>#REF!&amp;#REF!</f>
        <v>#REF!</v>
      </c>
      <c r="AA15" s="272" t="e">
        <f>#REF!&amp;#REF!</f>
        <v>#REF!</v>
      </c>
      <c r="AB15" s="195" t="s">
        <v>173</v>
      </c>
      <c r="AC15" s="76" t="s">
        <v>167</v>
      </c>
      <c r="AD15" s="25" t="s">
        <v>349</v>
      </c>
      <c r="AE15" s="25" t="s">
        <v>349</v>
      </c>
      <c r="AF15" s="25" t="s">
        <v>349</v>
      </c>
      <c r="AG15" s="25" t="s">
        <v>349</v>
      </c>
      <c r="AH15" s="25" t="s">
        <v>349</v>
      </c>
      <c r="AI15" s="25" t="s">
        <v>349</v>
      </c>
      <c r="AJ15" s="290" t="s">
        <v>349</v>
      </c>
      <c r="AK15" s="290" t="s">
        <v>349</v>
      </c>
      <c r="AL15" s="290" t="s">
        <v>349</v>
      </c>
      <c r="AM15" s="290" t="s">
        <v>349</v>
      </c>
      <c r="AN15" s="290" t="s">
        <v>349</v>
      </c>
      <c r="AO15" s="290" t="s">
        <v>349</v>
      </c>
      <c r="AP15" s="25" t="s">
        <v>349</v>
      </c>
      <c r="AQ15" s="25" t="s">
        <v>349</v>
      </c>
      <c r="AR15" s="25" t="s">
        <v>167</v>
      </c>
      <c r="AS15" s="25" t="s">
        <v>349</v>
      </c>
      <c r="AT15" s="25" t="s">
        <v>167</v>
      </c>
      <c r="AU15" s="275" t="s">
        <v>167</v>
      </c>
      <c r="AV15" s="25" t="s">
        <v>167</v>
      </c>
      <c r="AW15" s="25" t="s">
        <v>167</v>
      </c>
      <c r="AX15" s="25" t="s">
        <v>349</v>
      </c>
      <c r="AY15" s="42"/>
      <c r="AZ15" s="20"/>
      <c r="BA15" s="20"/>
      <c r="BB15" s="20"/>
      <c r="BC15" s="20"/>
      <c r="BD15" s="20"/>
      <c r="BE15" s="20"/>
      <c r="BF15" s="31"/>
      <c r="BG15" s="42"/>
      <c r="BH15" s="20"/>
      <c r="BI15" s="45"/>
      <c r="BJ15" s="42"/>
      <c r="BK15" s="46"/>
      <c r="BL15" s="46"/>
      <c r="BM15" s="48"/>
      <c r="BN15" s="57"/>
      <c r="BO15" s="47"/>
      <c r="BP15" s="47"/>
      <c r="BQ15" s="48"/>
      <c r="BR15" s="57"/>
      <c r="BS15" s="45"/>
      <c r="BT15" s="5"/>
      <c r="BU15" s="281" t="s">
        <v>173</v>
      </c>
      <c r="BX15" s="272"/>
      <c r="BY15" s="159"/>
      <c r="BZ15" s="159"/>
    </row>
    <row r="16" spans="1:78" ht="22.5" customHeight="1" x14ac:dyDescent="0.15">
      <c r="A16" s="319"/>
      <c r="B16" s="230" t="s">
        <v>343</v>
      </c>
      <c r="C16" s="183" t="s">
        <v>264</v>
      </c>
      <c r="D16" s="169"/>
      <c r="E16" s="183" t="s">
        <v>297</v>
      </c>
      <c r="F16" s="183">
        <v>12</v>
      </c>
      <c r="G16" s="183">
        <v>12</v>
      </c>
      <c r="H16" s="169"/>
      <c r="I16" s="183">
        <v>12</v>
      </c>
      <c r="J16" s="170"/>
      <c r="K16" s="168"/>
      <c r="L16" s="183" t="s">
        <v>84</v>
      </c>
      <c r="M16" s="183" t="s">
        <v>294</v>
      </c>
      <c r="N16" s="172">
        <v>12</v>
      </c>
      <c r="O16" s="10" t="e">
        <f>IF(OR(AND(#REF!="知的",#REF!="陸上"),R16="×"),Q16,P16)</f>
        <v>#REF!</v>
      </c>
      <c r="P16" s="10" t="str">
        <f>IFERROR(IF(#REF!="ﾎﾞｳﾘﾝｸﾞ","◎",IF(OR(#REF!="陸上",#REF!="水泳",#REF!="卓球",#REF!="ﾎﾞｯﾁｬ",#REF!="ﾌﾗｲﾝｸﾞﾃﾞｨｽｸ",#REF!="ｱｰﾁｪﾘｰ",#REF!="砲丸投4.0kg"),INDEX(判定,MATCH(リスト!X16,縦リスト,0),MATCH(#REF!,横リスト,0)),"")),"×")</f>
        <v>×</v>
      </c>
      <c r="Q16" s="10" t="e">
        <f>IF(#REF!="","",IFERROR(IF(AND(#REF!="知的",#REF!="陸上"),INDEX(判定２,MATCH(リスト!Z16,縦リスト２,0),MATCH(#REF!,横リスト,0)),"×"),""))</f>
        <v>#REF!</v>
      </c>
      <c r="R16" s="10" t="str">
        <f>IFERROR(IF(AND(#REF!="精神",#REF!="陸上"),INDEX(判定２,MATCH(リスト!Z16,縦リスト２,0),MATCH(M16,横リスト,0)),""),"×")</f>
        <v>×</v>
      </c>
      <c r="S16" s="10" t="e">
        <f>IF(OR(AND(#REF!="知的",#REF!="陸上"),R16="×"),Q16,P16)</f>
        <v>#REF!</v>
      </c>
      <c r="T16" s="8" t="str">
        <f t="shared" si="0"/>
        <v>12　三股町</v>
      </c>
      <c r="U16" s="162">
        <v>22</v>
      </c>
      <c r="V16" s="1">
        <v>1</v>
      </c>
      <c r="W16" s="1" t="s">
        <v>384</v>
      </c>
      <c r="X16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6" s="166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Z16" s="272" t="e">
        <f>#REF!&amp;#REF!</f>
        <v>#REF!</v>
      </c>
      <c r="AA16" s="272" t="e">
        <f>#REF!&amp;#REF!</f>
        <v>#REF!</v>
      </c>
      <c r="AB16" s="195" t="s">
        <v>174</v>
      </c>
      <c r="AC16" s="25" t="s">
        <v>349</v>
      </c>
      <c r="AD16" s="25" t="s">
        <v>349</v>
      </c>
      <c r="AE16" s="25" t="s">
        <v>349</v>
      </c>
      <c r="AF16" s="25" t="s">
        <v>349</v>
      </c>
      <c r="AG16" s="25" t="s">
        <v>349</v>
      </c>
      <c r="AH16" s="25" t="s">
        <v>349</v>
      </c>
      <c r="AI16" s="25" t="s">
        <v>349</v>
      </c>
      <c r="AJ16" s="290" t="s">
        <v>349</v>
      </c>
      <c r="AK16" s="290" t="s">
        <v>349</v>
      </c>
      <c r="AL16" s="290" t="s">
        <v>349</v>
      </c>
      <c r="AM16" s="290" t="s">
        <v>349</v>
      </c>
      <c r="AN16" s="290" t="s">
        <v>349</v>
      </c>
      <c r="AO16" s="290" t="s">
        <v>349</v>
      </c>
      <c r="AP16" s="25" t="s">
        <v>349</v>
      </c>
      <c r="AQ16" s="25" t="s">
        <v>349</v>
      </c>
      <c r="AR16" s="25" t="s">
        <v>349</v>
      </c>
      <c r="AS16" s="25" t="s">
        <v>349</v>
      </c>
      <c r="AT16" s="25" t="s">
        <v>167</v>
      </c>
      <c r="AU16" s="275" t="s">
        <v>167</v>
      </c>
      <c r="AV16" s="25" t="s">
        <v>167</v>
      </c>
      <c r="AW16" s="25" t="s">
        <v>167</v>
      </c>
      <c r="AX16" s="25" t="s">
        <v>349</v>
      </c>
      <c r="AY16" s="42"/>
      <c r="AZ16" s="20"/>
      <c r="BA16" s="20"/>
      <c r="BB16" s="20"/>
      <c r="BC16" s="20"/>
      <c r="BD16" s="20"/>
      <c r="BE16" s="20"/>
      <c r="BF16" s="31"/>
      <c r="BG16" s="42"/>
      <c r="BH16" s="20"/>
      <c r="BI16" s="45"/>
      <c r="BJ16" s="42"/>
      <c r="BK16" s="46"/>
      <c r="BL16" s="46"/>
      <c r="BM16" s="48"/>
      <c r="BN16" s="57"/>
      <c r="BO16" s="47"/>
      <c r="BP16" s="47"/>
      <c r="BQ16" s="48"/>
      <c r="BR16" s="57"/>
      <c r="BS16" s="45"/>
      <c r="BT16" s="5"/>
      <c r="BU16" s="281" t="s">
        <v>174</v>
      </c>
      <c r="BX16" s="272"/>
      <c r="BY16" s="159"/>
      <c r="BZ16" s="159"/>
    </row>
    <row r="17" spans="1:78" ht="22.5" customHeight="1" thickBot="1" x14ac:dyDescent="0.2">
      <c r="A17" s="319"/>
      <c r="B17" s="232" t="s">
        <v>344</v>
      </c>
      <c r="C17" s="183" t="s">
        <v>32</v>
      </c>
      <c r="D17" s="169"/>
      <c r="E17" s="184" t="s">
        <v>3</v>
      </c>
      <c r="F17" s="183">
        <v>13</v>
      </c>
      <c r="G17" s="183">
        <v>13</v>
      </c>
      <c r="H17" s="169"/>
      <c r="I17" s="183">
        <v>13</v>
      </c>
      <c r="J17" s="170"/>
      <c r="K17" s="168"/>
      <c r="L17" s="183" t="s">
        <v>85</v>
      </c>
      <c r="M17" s="183" t="s">
        <v>295</v>
      </c>
      <c r="N17" s="172">
        <v>13</v>
      </c>
      <c r="O17" s="10" t="e">
        <f>IF(OR(AND(#REF!="知的",#REF!="陸上"),R17="×"),Q17,P17)</f>
        <v>#REF!</v>
      </c>
      <c r="P17" s="10" t="str">
        <f>IFERROR(IF(#REF!="ﾎﾞｳﾘﾝｸﾞ","◎",IF(OR(#REF!="陸上",#REF!="水泳",#REF!="卓球",#REF!="ﾎﾞｯﾁｬ",#REF!="ﾌﾗｲﾝｸﾞﾃﾞｨｽｸ",#REF!="ｱｰﾁｪﾘｰ",#REF!="砲丸投4.0kg"),INDEX(判定,MATCH(リスト!X17,縦リスト,0),MATCH(#REF!,横リスト,0)),"")),"×")</f>
        <v>×</v>
      </c>
      <c r="Q17" s="10" t="e">
        <f>IF(#REF!="","",IFERROR(IF(AND(#REF!="知的",#REF!="陸上"),INDEX(判定２,MATCH(リスト!Z17,縦リスト２,0),MATCH(#REF!,横リスト,0)),"×"),""))</f>
        <v>#REF!</v>
      </c>
      <c r="R17" s="10" t="str">
        <f>IFERROR(IF(AND(#REF!="精神",#REF!="陸上"),INDEX(判定２,MATCH(リスト!Z17,縦リスト２,0),MATCH(M17,横リスト,0)),""),"×")</f>
        <v>×</v>
      </c>
      <c r="S17" s="10" t="e">
        <f>IF(OR(AND(#REF!="知的",#REF!="陸上"),R17="×"),Q17,P17)</f>
        <v>#REF!</v>
      </c>
      <c r="T17" s="8" t="str">
        <f t="shared" si="0"/>
        <v>13　高原町</v>
      </c>
      <c r="U17" s="162">
        <v>23</v>
      </c>
      <c r="V17" s="1">
        <v>1</v>
      </c>
      <c r="W17" s="1" t="s">
        <v>384</v>
      </c>
      <c r="X17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7" s="166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Z17" s="272" t="e">
        <f>#REF!&amp;#REF!</f>
        <v>#REF!</v>
      </c>
      <c r="AA17" s="272" t="e">
        <f>#REF!&amp;#REF!</f>
        <v>#REF!</v>
      </c>
      <c r="AB17" s="195" t="s">
        <v>175</v>
      </c>
      <c r="AC17" s="75" t="s">
        <v>167</v>
      </c>
      <c r="AD17" s="24" t="s">
        <v>167</v>
      </c>
      <c r="AE17" s="25" t="s">
        <v>349</v>
      </c>
      <c r="AF17" s="25" t="s">
        <v>349</v>
      </c>
      <c r="AG17" s="25" t="s">
        <v>349</v>
      </c>
      <c r="AH17" s="25" t="s">
        <v>349</v>
      </c>
      <c r="AI17" s="25" t="s">
        <v>349</v>
      </c>
      <c r="AJ17" s="290" t="s">
        <v>349</v>
      </c>
      <c r="AK17" s="290" t="s">
        <v>349</v>
      </c>
      <c r="AL17" s="290" t="s">
        <v>349</v>
      </c>
      <c r="AM17" s="290" t="s">
        <v>349</v>
      </c>
      <c r="AN17" s="290" t="s">
        <v>349</v>
      </c>
      <c r="AO17" s="290" t="s">
        <v>349</v>
      </c>
      <c r="AP17" s="25" t="s">
        <v>349</v>
      </c>
      <c r="AQ17" s="25" t="s">
        <v>349</v>
      </c>
      <c r="AR17" s="25" t="s">
        <v>167</v>
      </c>
      <c r="AS17" s="25" t="s">
        <v>167</v>
      </c>
      <c r="AT17" s="25" t="s">
        <v>167</v>
      </c>
      <c r="AU17" s="275" t="s">
        <v>167</v>
      </c>
      <c r="AV17" s="25" t="s">
        <v>167</v>
      </c>
      <c r="AW17" s="25" t="s">
        <v>167</v>
      </c>
      <c r="AX17" s="25" t="s">
        <v>349</v>
      </c>
      <c r="AY17" s="42"/>
      <c r="AZ17" s="20"/>
      <c r="BA17" s="20"/>
      <c r="BB17" s="20"/>
      <c r="BC17" s="20"/>
      <c r="BD17" s="20"/>
      <c r="BE17" s="20"/>
      <c r="BF17" s="31"/>
      <c r="BG17" s="42"/>
      <c r="BH17" s="20"/>
      <c r="BI17" s="45"/>
      <c r="BJ17" s="42"/>
      <c r="BK17" s="46"/>
      <c r="BL17" s="46"/>
      <c r="BM17" s="48"/>
      <c r="BN17" s="57"/>
      <c r="BO17" s="47"/>
      <c r="BP17" s="47"/>
      <c r="BQ17" s="48"/>
      <c r="BR17" s="57"/>
      <c r="BS17" s="45"/>
      <c r="BT17" s="5"/>
      <c r="BU17" s="281" t="s">
        <v>175</v>
      </c>
      <c r="BX17" s="272"/>
      <c r="BY17" s="159"/>
      <c r="BZ17" s="159"/>
    </row>
    <row r="18" spans="1:78" ht="22.5" customHeight="1" x14ac:dyDescent="0.15">
      <c r="A18" s="319"/>
      <c r="B18" s="173"/>
      <c r="C18" s="183" t="s">
        <v>58</v>
      </c>
      <c r="D18" s="170"/>
      <c r="E18" s="176"/>
      <c r="F18" s="183">
        <v>14</v>
      </c>
      <c r="G18" s="183">
        <v>14</v>
      </c>
      <c r="H18" s="169"/>
      <c r="I18" s="183">
        <v>14</v>
      </c>
      <c r="J18" s="170"/>
      <c r="K18" s="168"/>
      <c r="L18" s="183" t="s">
        <v>70</v>
      </c>
      <c r="M18" s="183" t="s">
        <v>296</v>
      </c>
      <c r="N18" s="172">
        <v>14</v>
      </c>
      <c r="O18" s="10" t="e">
        <f>IF(OR(AND(#REF!="知的",#REF!="陸上"),R18="×"),Q18,P18)</f>
        <v>#REF!</v>
      </c>
      <c r="P18" s="10" t="str">
        <f>IFERROR(IF(#REF!="ﾎﾞｳﾘﾝｸﾞ","◎",IF(OR(#REF!="陸上",#REF!="水泳",#REF!="卓球",#REF!="ﾎﾞｯﾁｬ",#REF!="ﾌﾗｲﾝｸﾞﾃﾞｨｽｸ",#REF!="ｱｰﾁｪﾘｰ",#REF!="砲丸投4.0kg"),INDEX(判定,MATCH(リスト!X18,縦リスト,0),MATCH(#REF!,横リスト,0)),"")),"×")</f>
        <v>×</v>
      </c>
      <c r="Q18" s="10" t="e">
        <f>IF(#REF!="","",IFERROR(IF(AND(#REF!="知的",#REF!="陸上"),INDEX(判定２,MATCH(リスト!Z18,縦リスト２,0),MATCH(#REF!,横リスト,0)),"×"),""))</f>
        <v>#REF!</v>
      </c>
      <c r="R18" s="10" t="str">
        <f>IFERROR(IF(AND(#REF!="精神",#REF!="陸上"),INDEX(判定２,MATCH(リスト!Z18,縦リスト２,0),MATCH(M18,横リスト,0)),""),"×")</f>
        <v>×</v>
      </c>
      <c r="S18" s="10" t="e">
        <f>IF(OR(AND(#REF!="知的",#REF!="陸上"),R18="×"),Q18,P18)</f>
        <v>#REF!</v>
      </c>
      <c r="T18" s="8" t="str">
        <f t="shared" si="0"/>
        <v>14　高鍋町</v>
      </c>
      <c r="U18" s="162">
        <v>24</v>
      </c>
      <c r="V18" s="1">
        <v>1</v>
      </c>
      <c r="W18" s="1" t="s">
        <v>384</v>
      </c>
      <c r="X18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8" s="166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Z18" s="272" t="e">
        <f>#REF!&amp;#REF!</f>
        <v>#REF!</v>
      </c>
      <c r="AA18" s="272" t="e">
        <f>#REF!&amp;#REF!</f>
        <v>#REF!</v>
      </c>
      <c r="AB18" s="195" t="s">
        <v>176</v>
      </c>
      <c r="AC18" s="75" t="s">
        <v>167</v>
      </c>
      <c r="AD18" s="24" t="s">
        <v>167</v>
      </c>
      <c r="AE18" s="25" t="s">
        <v>349</v>
      </c>
      <c r="AF18" s="25" t="s">
        <v>349</v>
      </c>
      <c r="AG18" s="25" t="s">
        <v>349</v>
      </c>
      <c r="AH18" s="25" t="s">
        <v>349</v>
      </c>
      <c r="AI18" s="25" t="s">
        <v>349</v>
      </c>
      <c r="AJ18" s="290" t="s">
        <v>167</v>
      </c>
      <c r="AK18" s="290" t="s">
        <v>167</v>
      </c>
      <c r="AL18" s="290" t="s">
        <v>349</v>
      </c>
      <c r="AM18" s="290" t="s">
        <v>349</v>
      </c>
      <c r="AN18" s="290" t="s">
        <v>349</v>
      </c>
      <c r="AO18" s="290" t="s">
        <v>349</v>
      </c>
      <c r="AP18" s="25" t="s">
        <v>167</v>
      </c>
      <c r="AQ18" s="25" t="s">
        <v>349</v>
      </c>
      <c r="AR18" s="25" t="s">
        <v>349</v>
      </c>
      <c r="AS18" s="25" t="s">
        <v>349</v>
      </c>
      <c r="AT18" s="25" t="s">
        <v>349</v>
      </c>
      <c r="AU18" s="275" t="s">
        <v>349</v>
      </c>
      <c r="AV18" s="25" t="s">
        <v>349</v>
      </c>
      <c r="AW18" s="25" t="s">
        <v>349</v>
      </c>
      <c r="AX18" s="37" t="s">
        <v>167</v>
      </c>
      <c r="AY18" s="42"/>
      <c r="AZ18" s="20"/>
      <c r="BA18" s="20"/>
      <c r="BB18" s="20"/>
      <c r="BC18" s="20"/>
      <c r="BD18" s="20"/>
      <c r="BE18" s="20"/>
      <c r="BF18" s="31"/>
      <c r="BG18" s="42"/>
      <c r="BH18" s="20"/>
      <c r="BI18" s="45"/>
      <c r="BJ18" s="42"/>
      <c r="BK18" s="46"/>
      <c r="BL18" s="46"/>
      <c r="BM18" s="48"/>
      <c r="BN18" s="57"/>
      <c r="BO18" s="47"/>
      <c r="BP18" s="47"/>
      <c r="BQ18" s="48"/>
      <c r="BR18" s="57"/>
      <c r="BS18" s="45"/>
      <c r="BT18" s="5"/>
      <c r="BU18" s="147" t="s">
        <v>176</v>
      </c>
      <c r="BX18" s="272"/>
      <c r="BY18" s="159"/>
      <c r="BZ18" s="159"/>
    </row>
    <row r="19" spans="1:78" ht="22.5" customHeight="1" thickBot="1" x14ac:dyDescent="0.2">
      <c r="A19" s="319"/>
      <c r="B19" s="191" t="s">
        <v>345</v>
      </c>
      <c r="C19" s="183" t="s">
        <v>61</v>
      </c>
      <c r="D19" s="170"/>
      <c r="E19" s="168"/>
      <c r="F19" s="183">
        <v>15</v>
      </c>
      <c r="G19" s="183">
        <v>15</v>
      </c>
      <c r="H19" s="169"/>
      <c r="I19" s="183">
        <v>15</v>
      </c>
      <c r="J19" s="170"/>
      <c r="K19" s="168"/>
      <c r="L19" s="183" t="s">
        <v>71</v>
      </c>
      <c r="M19" s="185" t="s">
        <v>339</v>
      </c>
      <c r="N19" s="172">
        <v>15</v>
      </c>
      <c r="O19" s="10" t="e">
        <f>IF(OR(AND(#REF!="知的",#REF!="陸上"),R19="×"),Q19,P19)</f>
        <v>#REF!</v>
      </c>
      <c r="P19" s="10" t="str">
        <f>IFERROR(IF(#REF!="ﾎﾞｳﾘﾝｸﾞ","◎",IF(OR(#REF!="陸上",#REF!="水泳",#REF!="卓球",#REF!="ﾎﾞｯﾁｬ",#REF!="ﾌﾗｲﾝｸﾞﾃﾞｨｽｸ",#REF!="ｱｰﾁｪﾘｰ",#REF!="砲丸投4.0kg"),INDEX(判定,MATCH(リスト!X19,縦リスト,0),MATCH(#REF!,横リスト,0)),"")),"×")</f>
        <v>×</v>
      </c>
      <c r="Q19" s="10" t="e">
        <f>IF(#REF!="","",IFERROR(IF(AND(#REF!="知的",#REF!="陸上"),INDEX(判定２,MATCH(リスト!Z19,縦リスト２,0),MATCH(#REF!,横リスト,0)),"×"),""))</f>
        <v>#REF!</v>
      </c>
      <c r="R19" s="10" t="str">
        <f>IFERROR(IF(AND(#REF!="精神",#REF!="陸上"),INDEX(判定２,MATCH(リスト!Z19,縦リスト２,0),MATCH(M19,横リスト,0)),""),"×")</f>
        <v>×</v>
      </c>
      <c r="S19" s="10" t="e">
        <f>IF(OR(AND(#REF!="知的",#REF!="陸上"),R19="×"),Q19,P19)</f>
        <v>#REF!</v>
      </c>
      <c r="T19" s="8" t="str">
        <f t="shared" si="0"/>
        <v>15　新富町</v>
      </c>
      <c r="U19" s="162">
        <v>25</v>
      </c>
      <c r="V19" s="1">
        <v>1</v>
      </c>
      <c r="W19" s="1" t="s">
        <v>384</v>
      </c>
      <c r="X19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9" s="166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Z19" s="272" t="e">
        <f>#REF!&amp;#REF!</f>
        <v>#REF!</v>
      </c>
      <c r="AA19" s="272" t="e">
        <f>#REF!&amp;#REF!</f>
        <v>#REF!</v>
      </c>
      <c r="AB19" s="195" t="s">
        <v>177</v>
      </c>
      <c r="AC19" s="25" t="s">
        <v>349</v>
      </c>
      <c r="AD19" s="24" t="s">
        <v>167</v>
      </c>
      <c r="AE19" s="24" t="s">
        <v>167</v>
      </c>
      <c r="AF19" s="25" t="s">
        <v>349</v>
      </c>
      <c r="AG19" s="24" t="s">
        <v>167</v>
      </c>
      <c r="AH19" s="24" t="s">
        <v>167</v>
      </c>
      <c r="AI19" s="25" t="s">
        <v>349</v>
      </c>
      <c r="AJ19" s="290" t="s">
        <v>349</v>
      </c>
      <c r="AK19" s="290" t="s">
        <v>167</v>
      </c>
      <c r="AL19" s="290" t="s">
        <v>167</v>
      </c>
      <c r="AM19" s="290" t="s">
        <v>349</v>
      </c>
      <c r="AN19" s="290" t="s">
        <v>167</v>
      </c>
      <c r="AO19" s="290" t="s">
        <v>167</v>
      </c>
      <c r="AP19" s="25" t="s">
        <v>167</v>
      </c>
      <c r="AQ19" s="25" t="s">
        <v>349</v>
      </c>
      <c r="AR19" s="25" t="s">
        <v>349</v>
      </c>
      <c r="AS19" s="25" t="s">
        <v>349</v>
      </c>
      <c r="AT19" s="25" t="s">
        <v>349</v>
      </c>
      <c r="AU19" s="275" t="s">
        <v>349</v>
      </c>
      <c r="AV19" s="25" t="s">
        <v>349</v>
      </c>
      <c r="AW19" s="25" t="s">
        <v>349</v>
      </c>
      <c r="AX19" s="37" t="s">
        <v>167</v>
      </c>
      <c r="AY19" s="42"/>
      <c r="AZ19" s="20"/>
      <c r="BA19" s="20"/>
      <c r="BB19" s="20"/>
      <c r="BC19" s="20"/>
      <c r="BD19" s="20"/>
      <c r="BE19" s="20"/>
      <c r="BF19" s="31"/>
      <c r="BG19" s="42"/>
      <c r="BH19" s="20"/>
      <c r="BI19" s="45"/>
      <c r="BJ19" s="42"/>
      <c r="BK19" s="46"/>
      <c r="BL19" s="46"/>
      <c r="BM19" s="48"/>
      <c r="BN19" s="57"/>
      <c r="BO19" s="47"/>
      <c r="BP19" s="47"/>
      <c r="BQ19" s="48"/>
      <c r="BR19" s="57"/>
      <c r="BS19" s="45"/>
      <c r="BT19" s="5"/>
      <c r="BU19" s="147" t="s">
        <v>177</v>
      </c>
      <c r="BX19" s="272"/>
      <c r="BY19" s="159"/>
      <c r="BZ19" s="159"/>
    </row>
    <row r="20" spans="1:78" ht="22.5" customHeight="1" thickBot="1" x14ac:dyDescent="0.2">
      <c r="A20" s="227"/>
      <c r="B20" s="230" t="s">
        <v>346</v>
      </c>
      <c r="C20" s="183" t="s">
        <v>62</v>
      </c>
      <c r="D20" s="170"/>
      <c r="E20" s="168"/>
      <c r="F20" s="183">
        <v>16</v>
      </c>
      <c r="G20" s="183">
        <v>16</v>
      </c>
      <c r="H20" s="169"/>
      <c r="I20" s="183">
        <v>16</v>
      </c>
      <c r="J20" s="170"/>
      <c r="K20" s="168"/>
      <c r="L20" s="183" t="s">
        <v>87</v>
      </c>
      <c r="M20" s="184" t="s">
        <v>56</v>
      </c>
      <c r="N20" s="172">
        <v>16</v>
      </c>
      <c r="O20" s="10" t="e">
        <f>IF(OR(AND(#REF!="知的",#REF!="陸上"),R20="×"),Q20,P20)</f>
        <v>#REF!</v>
      </c>
      <c r="P20" s="10" t="str">
        <f>IFERROR(IF(#REF!="ﾎﾞｳﾘﾝｸﾞ","◎",IF(OR(#REF!="陸上",#REF!="水泳",#REF!="卓球",#REF!="ﾎﾞｯﾁｬ",#REF!="ﾌﾗｲﾝｸﾞﾃﾞｨｽｸ",#REF!="ｱｰﾁｪﾘｰ",#REF!="砲丸投4.0kg"),INDEX(判定,MATCH(リスト!X20,縦リスト,0),MATCH(#REF!,横リスト,0)),"")),"×")</f>
        <v>×</v>
      </c>
      <c r="Q20" s="10" t="e">
        <f>IF(#REF!="","",IFERROR(IF(AND(#REF!="知的",#REF!="陸上"),INDEX(判定２,MATCH(リスト!Z20,縦リスト２,0),MATCH(#REF!,横リスト,0)),"×"),""))</f>
        <v>#REF!</v>
      </c>
      <c r="R20" s="10" t="str">
        <f>IFERROR(IF(AND(#REF!="精神",#REF!="陸上"),INDEX(判定２,MATCH(リスト!Z20,縦リスト２,0),MATCH(M20,横リスト,0)),""),"×")</f>
        <v>×</v>
      </c>
      <c r="S20" s="10" t="e">
        <f>IF(OR(AND(#REF!="知的",#REF!="陸上"),R20="×"),Q20,P20)</f>
        <v>#REF!</v>
      </c>
      <c r="T20" s="8" t="str">
        <f t="shared" si="0"/>
        <v>16　西米良村</v>
      </c>
      <c r="U20" s="162">
        <v>26</v>
      </c>
      <c r="V20" s="1">
        <v>1</v>
      </c>
      <c r="W20" s="1" t="s">
        <v>384</v>
      </c>
      <c r="X20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0" s="166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Z20" s="272" t="e">
        <f>#REF!&amp;#REF!</f>
        <v>#REF!</v>
      </c>
      <c r="AA20" s="272" t="e">
        <f>#REF!&amp;#REF!</f>
        <v>#REF!</v>
      </c>
      <c r="AB20" s="195" t="s">
        <v>178</v>
      </c>
      <c r="AC20" s="25" t="s">
        <v>349</v>
      </c>
      <c r="AD20" s="24" t="s">
        <v>167</v>
      </c>
      <c r="AE20" s="24" t="s">
        <v>167</v>
      </c>
      <c r="AF20" s="25" t="s">
        <v>349</v>
      </c>
      <c r="AG20" s="24" t="s">
        <v>167</v>
      </c>
      <c r="AH20" s="24" t="s">
        <v>167</v>
      </c>
      <c r="AI20" s="25" t="s">
        <v>349</v>
      </c>
      <c r="AJ20" s="290" t="s">
        <v>349</v>
      </c>
      <c r="AK20" s="290" t="s">
        <v>167</v>
      </c>
      <c r="AL20" s="290" t="s">
        <v>167</v>
      </c>
      <c r="AM20" s="290" t="s">
        <v>349</v>
      </c>
      <c r="AN20" s="290" t="s">
        <v>167</v>
      </c>
      <c r="AO20" s="290" t="s">
        <v>167</v>
      </c>
      <c r="AP20" s="25" t="s">
        <v>167</v>
      </c>
      <c r="AQ20" s="25" t="s">
        <v>349</v>
      </c>
      <c r="AR20" s="25" t="s">
        <v>349</v>
      </c>
      <c r="AS20" s="25" t="s">
        <v>349</v>
      </c>
      <c r="AT20" s="25" t="s">
        <v>167</v>
      </c>
      <c r="AU20" s="275" t="s">
        <v>349</v>
      </c>
      <c r="AV20" s="25" t="s">
        <v>167</v>
      </c>
      <c r="AW20" s="25" t="s">
        <v>167</v>
      </c>
      <c r="AX20" s="25" t="s">
        <v>349</v>
      </c>
      <c r="AY20" s="42"/>
      <c r="AZ20" s="20"/>
      <c r="BA20" s="20"/>
      <c r="BB20" s="20"/>
      <c r="BC20" s="20"/>
      <c r="BD20" s="20"/>
      <c r="BE20" s="20"/>
      <c r="BF20" s="31"/>
      <c r="BG20" s="42"/>
      <c r="BH20" s="20"/>
      <c r="BI20" s="45"/>
      <c r="BJ20" s="42"/>
      <c r="BK20" s="46"/>
      <c r="BL20" s="46"/>
      <c r="BM20" s="48"/>
      <c r="BN20" s="57"/>
      <c r="BO20" s="47"/>
      <c r="BP20" s="47"/>
      <c r="BQ20" s="48"/>
      <c r="BR20" s="57"/>
      <c r="BS20" s="45"/>
      <c r="BT20" s="5"/>
      <c r="BU20" s="147" t="s">
        <v>178</v>
      </c>
      <c r="BX20" s="272"/>
      <c r="BY20" s="159"/>
      <c r="BZ20" s="159"/>
    </row>
    <row r="21" spans="1:78" ht="22.5" customHeight="1" thickBot="1" x14ac:dyDescent="0.2">
      <c r="A21" s="227"/>
      <c r="B21" s="232"/>
      <c r="C21" s="183" t="s">
        <v>17</v>
      </c>
      <c r="D21" s="170"/>
      <c r="E21" s="168"/>
      <c r="F21" s="183">
        <v>17</v>
      </c>
      <c r="G21" s="183">
        <v>17</v>
      </c>
      <c r="H21" s="169"/>
      <c r="I21" s="183">
        <v>17</v>
      </c>
      <c r="J21" s="170"/>
      <c r="K21" s="168"/>
      <c r="L21" s="183" t="s">
        <v>25</v>
      </c>
      <c r="M21" s="180"/>
      <c r="N21" s="172">
        <v>17</v>
      </c>
      <c r="O21" s="10" t="e">
        <f>IF(OR(AND(#REF!="知的",#REF!="陸上"),R21="×"),Q21,P21)</f>
        <v>#REF!</v>
      </c>
      <c r="P21" s="10" t="str">
        <f>IFERROR(IF(#REF!="ﾎﾞｳﾘﾝｸﾞ","◎",IF(OR(#REF!="陸上",#REF!="水泳",#REF!="卓球",#REF!="ﾎﾞｯﾁｬ",#REF!="ﾌﾗｲﾝｸﾞﾃﾞｨｽｸ",#REF!="ｱｰﾁｪﾘｰ",#REF!="砲丸投4.0kg"),INDEX(判定,MATCH(リスト!X21,縦リスト,0),MATCH(#REF!,横リスト,0)),"")),"×")</f>
        <v>×</v>
      </c>
      <c r="Q21" s="10" t="e">
        <f>IF(#REF!="","",IFERROR(IF(AND(#REF!="知的",#REF!="陸上"),INDEX(判定２,MATCH(リスト!Z21,縦リスト２,0),MATCH(#REF!,横リスト,0)),"×"),""))</f>
        <v>#REF!</v>
      </c>
      <c r="R21" s="10" t="str">
        <f>IFERROR(IF(AND(#REF!="精神",#REF!="陸上"),INDEX(判定２,MATCH(リスト!Z21,縦リスト２,0),MATCH(M21,横リスト,0)),""),"×")</f>
        <v>×</v>
      </c>
      <c r="S21" s="10" t="e">
        <f>IF(OR(AND(#REF!="知的",#REF!="陸上"),R21="×"),Q21,P21)</f>
        <v>#REF!</v>
      </c>
      <c r="T21" s="8" t="str">
        <f t="shared" si="0"/>
        <v>17　木城町</v>
      </c>
      <c r="U21" s="162">
        <v>27</v>
      </c>
      <c r="V21" s="1">
        <v>1</v>
      </c>
      <c r="W21" s="1" t="s">
        <v>384</v>
      </c>
      <c r="X21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1" s="166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Z21" s="272" t="e">
        <f>#REF!&amp;#REF!</f>
        <v>#REF!</v>
      </c>
      <c r="AA21" s="272" t="e">
        <f>#REF!&amp;#REF!</f>
        <v>#REF!</v>
      </c>
      <c r="AB21" s="195" t="s">
        <v>179</v>
      </c>
      <c r="AC21" s="25" t="s">
        <v>349</v>
      </c>
      <c r="AD21" s="24" t="s">
        <v>167</v>
      </c>
      <c r="AE21" s="24" t="s">
        <v>167</v>
      </c>
      <c r="AF21" s="25" t="s">
        <v>349</v>
      </c>
      <c r="AG21" s="24" t="s">
        <v>167</v>
      </c>
      <c r="AH21" s="24" t="s">
        <v>167</v>
      </c>
      <c r="AI21" s="25" t="s">
        <v>349</v>
      </c>
      <c r="AJ21" s="290" t="s">
        <v>349</v>
      </c>
      <c r="AK21" s="290" t="s">
        <v>167</v>
      </c>
      <c r="AL21" s="290" t="s">
        <v>167</v>
      </c>
      <c r="AM21" s="290" t="s">
        <v>349</v>
      </c>
      <c r="AN21" s="290" t="s">
        <v>167</v>
      </c>
      <c r="AO21" s="290" t="s">
        <v>167</v>
      </c>
      <c r="AP21" s="25" t="s">
        <v>349</v>
      </c>
      <c r="AQ21" s="25" t="s">
        <v>349</v>
      </c>
      <c r="AR21" s="25" t="s">
        <v>349</v>
      </c>
      <c r="AS21" s="25" t="s">
        <v>349</v>
      </c>
      <c r="AT21" s="25" t="s">
        <v>167</v>
      </c>
      <c r="AU21" s="275" t="s">
        <v>167</v>
      </c>
      <c r="AV21" s="25" t="s">
        <v>167</v>
      </c>
      <c r="AW21" s="25" t="s">
        <v>167</v>
      </c>
      <c r="AX21" s="25" t="s">
        <v>349</v>
      </c>
      <c r="AY21" s="42"/>
      <c r="AZ21" s="20"/>
      <c r="BA21" s="20"/>
      <c r="BB21" s="20"/>
      <c r="BC21" s="20"/>
      <c r="BD21" s="20"/>
      <c r="BE21" s="20"/>
      <c r="BF21" s="31"/>
      <c r="BG21" s="42"/>
      <c r="BH21" s="20"/>
      <c r="BI21" s="45"/>
      <c r="BJ21" s="42"/>
      <c r="BK21" s="46"/>
      <c r="BL21" s="46"/>
      <c r="BM21" s="48"/>
      <c r="BN21" s="57"/>
      <c r="BO21" s="47"/>
      <c r="BP21" s="47"/>
      <c r="BQ21" s="48"/>
      <c r="BR21" s="57"/>
      <c r="BS21" s="45"/>
      <c r="BT21" s="5"/>
      <c r="BU21" s="281" t="s">
        <v>179</v>
      </c>
      <c r="BX21" s="272"/>
      <c r="BY21" s="159"/>
      <c r="BZ21" s="159"/>
    </row>
    <row r="22" spans="1:78" ht="22.5" customHeight="1" x14ac:dyDescent="0.15">
      <c r="A22" s="227"/>
      <c r="B22" s="192"/>
      <c r="C22" s="183" t="s">
        <v>67</v>
      </c>
      <c r="D22" s="170"/>
      <c r="E22" s="168"/>
      <c r="F22" s="183">
        <v>18</v>
      </c>
      <c r="G22" s="183">
        <v>18</v>
      </c>
      <c r="H22" s="169"/>
      <c r="I22" s="183">
        <v>18</v>
      </c>
      <c r="J22" s="170"/>
      <c r="K22" s="168"/>
      <c r="L22" s="183" t="s">
        <v>40</v>
      </c>
      <c r="M22" s="171"/>
      <c r="N22" s="172">
        <v>18</v>
      </c>
      <c r="O22" s="10" t="e">
        <f>IF(OR(AND(#REF!="知的",#REF!="陸上"),R22="×"),Q22,P22)</f>
        <v>#REF!</v>
      </c>
      <c r="P22" s="10" t="str">
        <f>IFERROR(IF(#REF!="ﾎﾞｳﾘﾝｸﾞ","◎",IF(OR(#REF!="陸上",#REF!="水泳",#REF!="卓球",#REF!="ﾎﾞｯﾁｬ",#REF!="ﾌﾗｲﾝｸﾞﾃﾞｨｽｸ",#REF!="ｱｰﾁｪﾘｰ",#REF!="砲丸投4.0kg"),INDEX(判定,MATCH(リスト!X22,縦リスト,0),MATCH(#REF!,横リスト,0)),"")),"×")</f>
        <v>×</v>
      </c>
      <c r="Q22" s="10" t="e">
        <f>IF(#REF!="","",IFERROR(IF(AND(#REF!="知的",#REF!="陸上"),INDEX(判定２,MATCH(リスト!Z22,縦リスト２,0),MATCH(#REF!,横リスト,0)),"×"),""))</f>
        <v>#REF!</v>
      </c>
      <c r="R22" s="10" t="str">
        <f>IFERROR(IF(AND(#REF!="精神",#REF!="陸上"),INDEX(判定２,MATCH(リスト!Z22,縦リスト２,0),MATCH(M22,横リスト,0)),""),"×")</f>
        <v>×</v>
      </c>
      <c r="S22" s="10" t="e">
        <f>IF(OR(AND(#REF!="知的",#REF!="陸上"),R22="×"),Q22,P22)</f>
        <v>#REF!</v>
      </c>
      <c r="T22" s="8" t="str">
        <f t="shared" si="0"/>
        <v>18　川南町</v>
      </c>
      <c r="U22" s="162">
        <v>28</v>
      </c>
      <c r="V22" s="1">
        <v>1</v>
      </c>
      <c r="W22" s="1" t="s">
        <v>384</v>
      </c>
      <c r="X22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2" s="166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Z22" s="272" t="e">
        <f>#REF!&amp;#REF!</f>
        <v>#REF!</v>
      </c>
      <c r="AA22" s="272" t="e">
        <f>#REF!&amp;#REF!</f>
        <v>#REF!</v>
      </c>
      <c r="AB22" s="195" t="s">
        <v>180</v>
      </c>
      <c r="AC22" s="25" t="s">
        <v>349</v>
      </c>
      <c r="AD22" s="24" t="s">
        <v>167</v>
      </c>
      <c r="AE22" s="24" t="s">
        <v>167</v>
      </c>
      <c r="AF22" s="25" t="s">
        <v>349</v>
      </c>
      <c r="AG22" s="24" t="s">
        <v>167</v>
      </c>
      <c r="AH22" s="24" t="s">
        <v>167</v>
      </c>
      <c r="AI22" s="25" t="s">
        <v>349</v>
      </c>
      <c r="AJ22" s="290" t="s">
        <v>349</v>
      </c>
      <c r="AK22" s="290" t="s">
        <v>167</v>
      </c>
      <c r="AL22" s="290" t="s">
        <v>167</v>
      </c>
      <c r="AM22" s="290" t="s">
        <v>349</v>
      </c>
      <c r="AN22" s="290" t="s">
        <v>167</v>
      </c>
      <c r="AO22" s="290" t="s">
        <v>167</v>
      </c>
      <c r="AP22" s="25" t="s">
        <v>349</v>
      </c>
      <c r="AQ22" s="25" t="s">
        <v>349</v>
      </c>
      <c r="AR22" s="25" t="s">
        <v>349</v>
      </c>
      <c r="AS22" s="25" t="s">
        <v>349</v>
      </c>
      <c r="AT22" s="25" t="s">
        <v>167</v>
      </c>
      <c r="AU22" s="275" t="s">
        <v>167</v>
      </c>
      <c r="AV22" s="25" t="s">
        <v>167</v>
      </c>
      <c r="AW22" s="25" t="s">
        <v>167</v>
      </c>
      <c r="AX22" s="25" t="s">
        <v>349</v>
      </c>
      <c r="AY22" s="42"/>
      <c r="AZ22" s="20"/>
      <c r="BA22" s="20"/>
      <c r="BB22" s="20"/>
      <c r="BC22" s="20"/>
      <c r="BD22" s="20"/>
      <c r="BE22" s="20"/>
      <c r="BF22" s="31"/>
      <c r="BG22" s="42"/>
      <c r="BH22" s="20"/>
      <c r="BI22" s="45"/>
      <c r="BJ22" s="49"/>
      <c r="BK22" s="46"/>
      <c r="BL22" s="46"/>
      <c r="BM22" s="48"/>
      <c r="BN22" s="57"/>
      <c r="BO22" s="47"/>
      <c r="BP22" s="47"/>
      <c r="BQ22" s="48"/>
      <c r="BR22" s="57"/>
      <c r="BS22" s="45"/>
      <c r="BT22" s="5"/>
      <c r="BU22" s="281" t="s">
        <v>180</v>
      </c>
    </row>
    <row r="23" spans="1:78" ht="22.5" customHeight="1" thickBot="1" x14ac:dyDescent="0.2">
      <c r="A23" s="227"/>
      <c r="B23" s="191" t="s">
        <v>351</v>
      </c>
      <c r="C23" s="183" t="s">
        <v>26</v>
      </c>
      <c r="D23" s="170"/>
      <c r="E23" s="168"/>
      <c r="F23" s="183">
        <v>19</v>
      </c>
      <c r="G23" s="183">
        <v>19</v>
      </c>
      <c r="H23" s="169"/>
      <c r="I23" s="184">
        <v>19</v>
      </c>
      <c r="J23" s="170"/>
      <c r="K23" s="168"/>
      <c r="L23" s="183" t="s">
        <v>69</v>
      </c>
      <c r="M23" s="171"/>
      <c r="N23" s="172">
        <v>19</v>
      </c>
      <c r="O23" s="10" t="e">
        <f>IF(OR(AND(#REF!="知的",#REF!="陸上"),R23="×"),Q23,P23)</f>
        <v>#REF!</v>
      </c>
      <c r="P23" s="10" t="str">
        <f>IFERROR(IF(#REF!="ﾎﾞｳﾘﾝｸﾞ","◎",IF(OR(#REF!="陸上",#REF!="水泳",#REF!="卓球",#REF!="ﾎﾞｯﾁｬ",#REF!="ﾌﾗｲﾝｸﾞﾃﾞｨｽｸ",#REF!="ｱｰﾁｪﾘｰ",#REF!="砲丸投4.0kg"),INDEX(判定,MATCH(リスト!X23,縦リスト,0),MATCH(#REF!,横リスト,0)),"")),"×")</f>
        <v>×</v>
      </c>
      <c r="Q23" s="10" t="e">
        <f>IF(#REF!="","",IFERROR(IF(AND(#REF!="知的",#REF!="陸上"),INDEX(判定２,MATCH(リスト!Z23,縦リスト２,0),MATCH(#REF!,横リスト,0)),"×"),""))</f>
        <v>#REF!</v>
      </c>
      <c r="R23" s="10" t="str">
        <f>IFERROR(IF(AND(#REF!="精神",#REF!="陸上"),INDEX(判定２,MATCH(リスト!Z23,縦リスト２,0),MATCH(M23,横リスト,0)),""),"×")</f>
        <v>×</v>
      </c>
      <c r="S23" s="10" t="e">
        <f>IF(OR(AND(#REF!="知的",#REF!="陸上"),R23="×"),Q23,P23)</f>
        <v>#REF!</v>
      </c>
      <c r="T23" s="8" t="str">
        <f t="shared" si="0"/>
        <v>19　都農町</v>
      </c>
      <c r="U23" s="162">
        <v>29</v>
      </c>
      <c r="V23" s="1">
        <v>1</v>
      </c>
      <c r="W23" s="1" t="s">
        <v>384</v>
      </c>
      <c r="X23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3" s="166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Z23" s="272" t="e">
        <f>#REF!&amp;#REF!</f>
        <v>#REF!</v>
      </c>
      <c r="AA23" s="272" t="e">
        <f>#REF!&amp;#REF!</f>
        <v>#REF!</v>
      </c>
      <c r="AB23" s="195" t="s">
        <v>181</v>
      </c>
      <c r="AC23" s="25" t="s">
        <v>349</v>
      </c>
      <c r="AD23" s="24" t="s">
        <v>167</v>
      </c>
      <c r="AE23" s="24" t="s">
        <v>167</v>
      </c>
      <c r="AF23" s="25" t="s">
        <v>349</v>
      </c>
      <c r="AG23" s="24" t="s">
        <v>167</v>
      </c>
      <c r="AH23" s="24" t="s">
        <v>167</v>
      </c>
      <c r="AI23" s="25" t="s">
        <v>349</v>
      </c>
      <c r="AJ23" s="290" t="s">
        <v>349</v>
      </c>
      <c r="AK23" s="290" t="s">
        <v>167</v>
      </c>
      <c r="AL23" s="290" t="s">
        <v>167</v>
      </c>
      <c r="AM23" s="290" t="s">
        <v>349</v>
      </c>
      <c r="AN23" s="290" t="s">
        <v>167</v>
      </c>
      <c r="AO23" s="290" t="s">
        <v>167</v>
      </c>
      <c r="AP23" s="25" t="s">
        <v>349</v>
      </c>
      <c r="AQ23" s="25" t="s">
        <v>349</v>
      </c>
      <c r="AR23" s="25" t="s">
        <v>349</v>
      </c>
      <c r="AS23" s="25" t="s">
        <v>349</v>
      </c>
      <c r="AT23" s="25" t="s">
        <v>167</v>
      </c>
      <c r="AU23" s="275" t="s">
        <v>167</v>
      </c>
      <c r="AV23" s="25" t="s">
        <v>167</v>
      </c>
      <c r="AW23" s="25" t="s">
        <v>167</v>
      </c>
      <c r="AX23" s="25" t="s">
        <v>349</v>
      </c>
      <c r="AY23" s="42"/>
      <c r="AZ23" s="20"/>
      <c r="BA23" s="20"/>
      <c r="BB23" s="20"/>
      <c r="BC23" s="20"/>
      <c r="BD23" s="20"/>
      <c r="BE23" s="20"/>
      <c r="BF23" s="31"/>
      <c r="BG23" s="42"/>
      <c r="BH23" s="20"/>
      <c r="BI23" s="45"/>
      <c r="BJ23" s="49"/>
      <c r="BK23" s="46"/>
      <c r="BL23" s="46"/>
      <c r="BM23" s="48"/>
      <c r="BN23" s="57"/>
      <c r="BO23" s="47"/>
      <c r="BP23" s="47"/>
      <c r="BQ23" s="48"/>
      <c r="BR23" s="57"/>
      <c r="BS23" s="45"/>
      <c r="BT23" s="5"/>
      <c r="BU23" s="281" t="s">
        <v>181</v>
      </c>
    </row>
    <row r="24" spans="1:78" ht="22.5" customHeight="1" x14ac:dyDescent="0.15">
      <c r="A24" s="227"/>
      <c r="B24" s="233" t="s">
        <v>387</v>
      </c>
      <c r="C24" s="183" t="s">
        <v>16</v>
      </c>
      <c r="D24" s="170"/>
      <c r="E24" s="168"/>
      <c r="F24" s="183">
        <v>20</v>
      </c>
      <c r="G24" s="183">
        <v>20</v>
      </c>
      <c r="H24" s="170"/>
      <c r="I24" s="178"/>
      <c r="J24" s="140"/>
      <c r="K24" s="168"/>
      <c r="L24" s="183" t="s">
        <v>65</v>
      </c>
      <c r="M24" s="171"/>
      <c r="N24" s="172">
        <v>20</v>
      </c>
      <c r="O24" s="10" t="e">
        <f>IF(OR(AND(#REF!="知的",#REF!="陸上"),R24="×"),Q24,P24)</f>
        <v>#REF!</v>
      </c>
      <c r="P24" s="10" t="str">
        <f>IFERROR(IF(#REF!="ﾎﾞｳﾘﾝｸﾞ","◎",IF(OR(#REF!="陸上",#REF!="水泳",#REF!="卓球",#REF!="ﾎﾞｯﾁｬ",#REF!="ﾌﾗｲﾝｸﾞﾃﾞｨｽｸ",#REF!="ｱｰﾁｪﾘｰ",#REF!="砲丸投4.0kg"),INDEX(判定,MATCH(リスト!X24,縦リスト,0),MATCH(#REF!,横リスト,0)),"")),"×")</f>
        <v>×</v>
      </c>
      <c r="Q24" s="10" t="e">
        <f>IF(#REF!="","",IFERROR(IF(AND(#REF!="知的",#REF!="陸上"),INDEX(判定２,MATCH(リスト!Z24,縦リスト２,0),MATCH(#REF!,横リスト,0)),"×"),""))</f>
        <v>#REF!</v>
      </c>
      <c r="R24" s="10" t="str">
        <f>IFERROR(IF(AND(#REF!="精神",#REF!="陸上"),INDEX(判定２,MATCH(リスト!Z24,縦リスト２,0),MATCH(M24,横リスト,0)),""),"×")</f>
        <v>×</v>
      </c>
      <c r="S24" s="10" t="e">
        <f>IF(OR(AND(#REF!="知的",#REF!="陸上"),R24="×"),Q24,P24)</f>
        <v>#REF!</v>
      </c>
      <c r="T24" s="8" t="str">
        <f t="shared" si="0"/>
        <v>20　門川町</v>
      </c>
      <c r="U24" s="162">
        <v>30</v>
      </c>
      <c r="V24" s="1">
        <v>1</v>
      </c>
      <c r="W24" s="1" t="s">
        <v>384</v>
      </c>
      <c r="X24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4" s="166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Z24" s="272" t="e">
        <f>#REF!&amp;#REF!</f>
        <v>#REF!</v>
      </c>
      <c r="AA24" s="272" t="e">
        <f>#REF!&amp;#REF!</f>
        <v>#REF!</v>
      </c>
      <c r="AB24" s="195" t="s">
        <v>182</v>
      </c>
      <c r="AC24" s="75" t="s">
        <v>167</v>
      </c>
      <c r="AD24" s="25" t="s">
        <v>349</v>
      </c>
      <c r="AE24" s="25" t="s">
        <v>349</v>
      </c>
      <c r="AF24" s="25" t="s">
        <v>349</v>
      </c>
      <c r="AG24" s="25" t="s">
        <v>349</v>
      </c>
      <c r="AH24" s="25" t="s">
        <v>349</v>
      </c>
      <c r="AI24" s="25" t="s">
        <v>349</v>
      </c>
      <c r="AJ24" s="290" t="s">
        <v>167</v>
      </c>
      <c r="AK24" s="290" t="s">
        <v>349</v>
      </c>
      <c r="AL24" s="290" t="s">
        <v>349</v>
      </c>
      <c r="AM24" s="290" t="s">
        <v>349</v>
      </c>
      <c r="AN24" s="290" t="s">
        <v>349</v>
      </c>
      <c r="AO24" s="290" t="s">
        <v>349</v>
      </c>
      <c r="AP24" s="25" t="s">
        <v>167</v>
      </c>
      <c r="AQ24" s="25" t="s">
        <v>349</v>
      </c>
      <c r="AR24" s="25" t="s">
        <v>349</v>
      </c>
      <c r="AS24" s="25" t="s">
        <v>349</v>
      </c>
      <c r="AT24" s="25" t="s">
        <v>349</v>
      </c>
      <c r="AU24" s="275" t="s">
        <v>349</v>
      </c>
      <c r="AV24" s="25" t="s">
        <v>349</v>
      </c>
      <c r="AW24" s="25" t="s">
        <v>349</v>
      </c>
      <c r="AX24" s="37" t="s">
        <v>167</v>
      </c>
      <c r="AY24" s="42"/>
      <c r="AZ24" s="20"/>
      <c r="BA24" s="20"/>
      <c r="BB24" s="20"/>
      <c r="BC24" s="20"/>
      <c r="BD24" s="20"/>
      <c r="BE24" s="20"/>
      <c r="BF24" s="31"/>
      <c r="BG24" s="42"/>
      <c r="BH24" s="20"/>
      <c r="BI24" s="45"/>
      <c r="BJ24" s="49"/>
      <c r="BK24" s="46"/>
      <c r="BL24" s="46"/>
      <c r="BM24" s="45"/>
      <c r="BN24" s="49"/>
      <c r="BO24" s="46"/>
      <c r="BP24" s="46"/>
      <c r="BQ24" s="45"/>
      <c r="BR24" s="49"/>
      <c r="BS24" s="45"/>
      <c r="BT24" s="5"/>
      <c r="BU24" s="147" t="s">
        <v>182</v>
      </c>
    </row>
    <row r="25" spans="1:78" ht="22.5" customHeight="1" x14ac:dyDescent="0.15">
      <c r="A25" s="227"/>
      <c r="B25" s="234" t="s">
        <v>349</v>
      </c>
      <c r="C25" s="183" t="s">
        <v>19</v>
      </c>
      <c r="D25" s="170"/>
      <c r="E25" s="168"/>
      <c r="F25" s="183">
        <v>21</v>
      </c>
      <c r="G25" s="183">
        <v>21</v>
      </c>
      <c r="H25" s="170"/>
      <c r="I25" s="140"/>
      <c r="J25" s="140"/>
      <c r="K25" s="168"/>
      <c r="L25" s="183" t="s">
        <v>88</v>
      </c>
      <c r="M25" s="171"/>
      <c r="N25" s="172">
        <v>21</v>
      </c>
      <c r="O25" s="10" t="e">
        <f>IF(OR(AND(#REF!="知的",#REF!="陸上"),R25="×"),Q25,P25)</f>
        <v>#REF!</v>
      </c>
      <c r="P25" s="10" t="str">
        <f>IFERROR(IF(#REF!="ﾎﾞｳﾘﾝｸﾞ","◎",IF(OR(#REF!="陸上",#REF!="水泳",#REF!="卓球",#REF!="ﾎﾞｯﾁｬ",#REF!="ﾌﾗｲﾝｸﾞﾃﾞｨｽｸ",#REF!="ｱｰﾁｪﾘｰ",#REF!="砲丸投4.0kg"),INDEX(判定,MATCH(リスト!X25,縦リスト,0),MATCH(#REF!,横リスト,0)),"")),"×")</f>
        <v>×</v>
      </c>
      <c r="Q25" s="10" t="e">
        <f>IF(#REF!="","",IFERROR(IF(AND(#REF!="知的",#REF!="陸上"),INDEX(判定２,MATCH(リスト!Z25,縦リスト２,0),MATCH(#REF!,横リスト,0)),"×"),""))</f>
        <v>#REF!</v>
      </c>
      <c r="R25" s="10" t="str">
        <f>IFERROR(IF(AND(#REF!="精神",#REF!="陸上"),INDEX(判定２,MATCH(リスト!Z25,縦リスト２,0),MATCH(M25,横リスト,0)),""),"×")</f>
        <v>×</v>
      </c>
      <c r="S25" s="10" t="e">
        <f>IF(OR(AND(#REF!="知的",#REF!="陸上"),R25="×"),Q25,P25)</f>
        <v>#REF!</v>
      </c>
      <c r="T25" s="8" t="str">
        <f t="shared" si="0"/>
        <v>21　美郷町</v>
      </c>
      <c r="U25" s="162">
        <v>31</v>
      </c>
      <c r="V25" s="1">
        <v>1</v>
      </c>
      <c r="W25" s="1" t="s">
        <v>384</v>
      </c>
      <c r="X25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5" s="166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Z25" s="272" t="e">
        <f>#REF!&amp;#REF!</f>
        <v>#REF!</v>
      </c>
      <c r="AA25" s="272" t="e">
        <f>#REF!&amp;#REF!</f>
        <v>#REF!</v>
      </c>
      <c r="AB25" s="195" t="s">
        <v>183</v>
      </c>
      <c r="AC25" s="75" t="s">
        <v>167</v>
      </c>
      <c r="AD25" s="25" t="s">
        <v>349</v>
      </c>
      <c r="AE25" s="25" t="s">
        <v>349</v>
      </c>
      <c r="AF25" s="25" t="s">
        <v>349</v>
      </c>
      <c r="AG25" s="25" t="s">
        <v>349</v>
      </c>
      <c r="AH25" s="25" t="s">
        <v>349</v>
      </c>
      <c r="AI25" s="25" t="s">
        <v>349</v>
      </c>
      <c r="AJ25" s="290" t="s">
        <v>167</v>
      </c>
      <c r="AK25" s="290" t="s">
        <v>349</v>
      </c>
      <c r="AL25" s="290" t="s">
        <v>349</v>
      </c>
      <c r="AM25" s="290" t="s">
        <v>349</v>
      </c>
      <c r="AN25" s="290" t="s">
        <v>349</v>
      </c>
      <c r="AO25" s="290" t="s">
        <v>349</v>
      </c>
      <c r="AP25" s="25" t="s">
        <v>167</v>
      </c>
      <c r="AQ25" s="25" t="s">
        <v>349</v>
      </c>
      <c r="AR25" s="25" t="s">
        <v>349</v>
      </c>
      <c r="AS25" s="25" t="s">
        <v>349</v>
      </c>
      <c r="AT25" s="25" t="s">
        <v>349</v>
      </c>
      <c r="AU25" s="275" t="s">
        <v>349</v>
      </c>
      <c r="AV25" s="25" t="s">
        <v>349</v>
      </c>
      <c r="AW25" s="25" t="s">
        <v>349</v>
      </c>
      <c r="AX25" s="37" t="s">
        <v>167</v>
      </c>
      <c r="AY25" s="42"/>
      <c r="AZ25" s="20"/>
      <c r="BA25" s="20"/>
      <c r="BB25" s="20"/>
      <c r="BC25" s="20"/>
      <c r="BD25" s="20"/>
      <c r="BE25" s="20"/>
      <c r="BF25" s="31"/>
      <c r="BG25" s="42"/>
      <c r="BH25" s="20"/>
      <c r="BI25" s="45"/>
      <c r="BJ25" s="49"/>
      <c r="BK25" s="46"/>
      <c r="BL25" s="46"/>
      <c r="BM25" s="45"/>
      <c r="BN25" s="49"/>
      <c r="BO25" s="46"/>
      <c r="BP25" s="46"/>
      <c r="BQ25" s="45"/>
      <c r="BR25" s="49"/>
      <c r="BS25" s="45"/>
      <c r="BT25" s="5"/>
      <c r="BU25" s="147" t="s">
        <v>183</v>
      </c>
    </row>
    <row r="26" spans="1:78" ht="22.5" customHeight="1" thickBot="1" x14ac:dyDescent="0.2">
      <c r="A26" s="227"/>
      <c r="B26" s="232"/>
      <c r="C26" s="184" t="s">
        <v>440</v>
      </c>
      <c r="D26" s="140"/>
      <c r="E26" s="168"/>
      <c r="F26" s="183">
        <v>22</v>
      </c>
      <c r="G26" s="183">
        <v>22</v>
      </c>
      <c r="H26" s="170"/>
      <c r="I26" s="140"/>
      <c r="J26" s="140"/>
      <c r="K26" s="168"/>
      <c r="L26" s="183" t="s">
        <v>89</v>
      </c>
      <c r="M26" s="171"/>
      <c r="N26" s="172">
        <v>22</v>
      </c>
      <c r="O26" s="10" t="e">
        <f>IF(OR(AND(#REF!="知的",#REF!="陸上"),R26="×"),Q26,P26)</f>
        <v>#REF!</v>
      </c>
      <c r="P26" s="10" t="str">
        <f>IFERROR(IF(#REF!="ﾎﾞｳﾘﾝｸﾞ","◎",IF(OR(#REF!="陸上",#REF!="水泳",#REF!="卓球",#REF!="ﾎﾞｯﾁｬ",#REF!="ﾌﾗｲﾝｸﾞﾃﾞｨｽｸ",#REF!="ｱｰﾁｪﾘｰ",#REF!="砲丸投4.0kg"),INDEX(判定,MATCH(リスト!X26,縦リスト,0),MATCH(#REF!,横リスト,0)),"")),"×")</f>
        <v>×</v>
      </c>
      <c r="Q26" s="10" t="e">
        <f>IF(#REF!="","",IFERROR(IF(AND(#REF!="知的",#REF!="陸上"),INDEX(判定２,MATCH(リスト!Z26,縦リスト２,0),MATCH(#REF!,横リスト,0)),"×"),""))</f>
        <v>#REF!</v>
      </c>
      <c r="R26" s="10" t="str">
        <f>IFERROR(IF(AND(#REF!="精神",#REF!="陸上"),INDEX(判定２,MATCH(リスト!Z26,縦リスト２,0),MATCH(M26,横リスト,0)),""),"×")</f>
        <v>×</v>
      </c>
      <c r="S26" s="10" t="e">
        <f>IF(OR(AND(#REF!="知的",#REF!="陸上"),R26="×"),Q26,P26)</f>
        <v>#REF!</v>
      </c>
      <c r="T26" s="8" t="str">
        <f t="shared" si="0"/>
        <v>22　諸塚村</v>
      </c>
      <c r="U26" s="162">
        <v>32</v>
      </c>
      <c r="V26" s="1">
        <v>1</v>
      </c>
      <c r="W26" s="1" t="s">
        <v>384</v>
      </c>
      <c r="X26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6" s="166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Z26" s="272" t="e">
        <f>#REF!&amp;#REF!</f>
        <v>#REF!</v>
      </c>
      <c r="AA26" s="272" t="e">
        <f>#REF!&amp;#REF!</f>
        <v>#REF!</v>
      </c>
      <c r="AB26" s="195" t="s">
        <v>184</v>
      </c>
      <c r="AC26" s="75" t="s">
        <v>167</v>
      </c>
      <c r="AD26" s="25" t="s">
        <v>349</v>
      </c>
      <c r="AE26" s="25" t="s">
        <v>349</v>
      </c>
      <c r="AF26" s="25" t="s">
        <v>349</v>
      </c>
      <c r="AG26" s="25" t="s">
        <v>349</v>
      </c>
      <c r="AH26" s="25" t="s">
        <v>349</v>
      </c>
      <c r="AI26" s="25" t="s">
        <v>349</v>
      </c>
      <c r="AJ26" s="290" t="s">
        <v>167</v>
      </c>
      <c r="AK26" s="290" t="s">
        <v>349</v>
      </c>
      <c r="AL26" s="290" t="s">
        <v>349</v>
      </c>
      <c r="AM26" s="290" t="s">
        <v>349</v>
      </c>
      <c r="AN26" s="290" t="s">
        <v>349</v>
      </c>
      <c r="AO26" s="290" t="s">
        <v>349</v>
      </c>
      <c r="AP26" s="25" t="s">
        <v>167</v>
      </c>
      <c r="AQ26" s="25" t="s">
        <v>349</v>
      </c>
      <c r="AR26" s="25" t="s">
        <v>349</v>
      </c>
      <c r="AS26" s="25" t="s">
        <v>349</v>
      </c>
      <c r="AT26" s="25" t="s">
        <v>349</v>
      </c>
      <c r="AU26" s="275" t="s">
        <v>349</v>
      </c>
      <c r="AV26" s="25" t="s">
        <v>167</v>
      </c>
      <c r="AW26" s="25" t="s">
        <v>167</v>
      </c>
      <c r="AX26" s="25" t="s">
        <v>349</v>
      </c>
      <c r="AY26" s="42"/>
      <c r="AZ26" s="20"/>
      <c r="BA26" s="20"/>
      <c r="BB26" s="20"/>
      <c r="BC26" s="20"/>
      <c r="BD26" s="20"/>
      <c r="BE26" s="20"/>
      <c r="BF26" s="31"/>
      <c r="BG26" s="42"/>
      <c r="BH26" s="20"/>
      <c r="BI26" s="45"/>
      <c r="BJ26" s="49"/>
      <c r="BK26" s="46"/>
      <c r="BL26" s="46"/>
      <c r="BM26" s="45"/>
      <c r="BN26" s="49"/>
      <c r="BO26" s="46"/>
      <c r="BP26" s="46"/>
      <c r="BQ26" s="45"/>
      <c r="BR26" s="49"/>
      <c r="BS26" s="45"/>
      <c r="BT26" s="5"/>
      <c r="BU26" s="147" t="s">
        <v>184</v>
      </c>
    </row>
    <row r="27" spans="1:78" ht="22.5" customHeight="1" x14ac:dyDescent="0.15">
      <c r="A27" s="227"/>
      <c r="B27" s="181"/>
      <c r="C27" s="140"/>
      <c r="D27" s="140"/>
      <c r="E27" s="168" t="s">
        <v>382</v>
      </c>
      <c r="F27" s="183">
        <v>23</v>
      </c>
      <c r="G27" s="183">
        <v>23</v>
      </c>
      <c r="H27" s="170"/>
      <c r="I27" s="140"/>
      <c r="J27" s="140"/>
      <c r="K27" s="168"/>
      <c r="L27" s="183" t="s">
        <v>66</v>
      </c>
      <c r="M27" s="171"/>
      <c r="N27" s="172">
        <v>23</v>
      </c>
      <c r="O27" s="10" t="e">
        <f>IF(OR(AND(#REF!="知的",#REF!="陸上"),R27="×"),Q27,P27)</f>
        <v>#REF!</v>
      </c>
      <c r="P27" s="10" t="str">
        <f>IFERROR(IF(#REF!="ﾎﾞｳﾘﾝｸﾞ","◎",IF(OR(#REF!="陸上",#REF!="水泳",#REF!="卓球",#REF!="ﾎﾞｯﾁｬ",#REF!="ﾌﾗｲﾝｸﾞﾃﾞｨｽｸ",#REF!="ｱｰﾁｪﾘｰ",#REF!="砲丸投4.0kg"),INDEX(判定,MATCH(リスト!X27,縦リスト,0),MATCH(#REF!,横リスト,0)),"")),"×")</f>
        <v>×</v>
      </c>
      <c r="Q27" s="10" t="e">
        <f>IF(#REF!="","",IFERROR(IF(AND(#REF!="知的",#REF!="陸上"),INDEX(判定２,MATCH(リスト!Z27,縦リスト２,0),MATCH(#REF!,横リスト,0)),"×"),""))</f>
        <v>#REF!</v>
      </c>
      <c r="R27" s="10" t="str">
        <f>IFERROR(IF(AND(#REF!="精神",#REF!="陸上"),INDEX(判定２,MATCH(リスト!Z27,縦リスト２,0),MATCH(M27,横リスト,0)),""),"×")</f>
        <v>×</v>
      </c>
      <c r="S27" s="10" t="e">
        <f>IF(OR(AND(#REF!="知的",#REF!="陸上"),R27="×"),Q27,P27)</f>
        <v>#REF!</v>
      </c>
      <c r="T27" s="8" t="str">
        <f t="shared" si="0"/>
        <v>23　椎葉村</v>
      </c>
      <c r="U27" s="162">
        <v>33</v>
      </c>
      <c r="V27" s="1">
        <v>1</v>
      </c>
      <c r="W27" s="1" t="s">
        <v>384</v>
      </c>
      <c r="X27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7" s="166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Z27" s="272" t="e">
        <f>#REF!&amp;#REF!</f>
        <v>#REF!</v>
      </c>
      <c r="AA27" s="272" t="e">
        <f>#REF!&amp;#REF!</f>
        <v>#REF!</v>
      </c>
      <c r="AB27" s="195" t="s">
        <v>185</v>
      </c>
      <c r="AC27" s="75" t="s">
        <v>167</v>
      </c>
      <c r="AD27" s="24" t="s">
        <v>167</v>
      </c>
      <c r="AE27" s="24" t="s">
        <v>167</v>
      </c>
      <c r="AF27" s="25" t="s">
        <v>349</v>
      </c>
      <c r="AG27" s="24" t="s">
        <v>167</v>
      </c>
      <c r="AH27" s="24" t="s">
        <v>167</v>
      </c>
      <c r="AI27" s="25" t="s">
        <v>349</v>
      </c>
      <c r="AJ27" s="290" t="s">
        <v>167</v>
      </c>
      <c r="AK27" s="290" t="s">
        <v>167</v>
      </c>
      <c r="AL27" s="290" t="s">
        <v>167</v>
      </c>
      <c r="AM27" s="290" t="s">
        <v>349</v>
      </c>
      <c r="AN27" s="290" t="s">
        <v>167</v>
      </c>
      <c r="AO27" s="290" t="s">
        <v>167</v>
      </c>
      <c r="AP27" s="25" t="s">
        <v>167</v>
      </c>
      <c r="AQ27" s="25" t="s">
        <v>349</v>
      </c>
      <c r="AR27" s="25" t="s">
        <v>349</v>
      </c>
      <c r="AS27" s="25" t="s">
        <v>349</v>
      </c>
      <c r="AT27" s="25" t="s">
        <v>167</v>
      </c>
      <c r="AU27" s="275" t="s">
        <v>349</v>
      </c>
      <c r="AV27" s="25" t="s">
        <v>167</v>
      </c>
      <c r="AW27" s="25" t="s">
        <v>167</v>
      </c>
      <c r="AX27" s="25" t="s">
        <v>349</v>
      </c>
      <c r="AY27" s="42"/>
      <c r="AZ27" s="20"/>
      <c r="BA27" s="20"/>
      <c r="BB27" s="20"/>
      <c r="BC27" s="20"/>
      <c r="BD27" s="20"/>
      <c r="BE27" s="20"/>
      <c r="BF27" s="31"/>
      <c r="BG27" s="42"/>
      <c r="BH27" s="20"/>
      <c r="BI27" s="45"/>
      <c r="BJ27" s="49"/>
      <c r="BK27" s="46"/>
      <c r="BL27" s="46"/>
      <c r="BM27" s="45"/>
      <c r="BN27" s="49"/>
      <c r="BO27" s="46"/>
      <c r="BP27" s="46"/>
      <c r="BQ27" s="45"/>
      <c r="BR27" s="49"/>
      <c r="BS27" s="45"/>
      <c r="BT27" s="5"/>
      <c r="BU27" s="147" t="s">
        <v>185</v>
      </c>
    </row>
    <row r="28" spans="1:78" ht="22.5" customHeight="1" x14ac:dyDescent="0.15">
      <c r="A28" s="227"/>
      <c r="B28" s="142"/>
      <c r="C28" s="140"/>
      <c r="D28" s="140"/>
      <c r="E28" s="168" t="s">
        <v>386</v>
      </c>
      <c r="F28" s="183">
        <v>24</v>
      </c>
      <c r="G28" s="183">
        <v>24</v>
      </c>
      <c r="H28" s="170"/>
      <c r="I28" s="140"/>
      <c r="J28" s="140"/>
      <c r="K28" s="168"/>
      <c r="L28" s="183" t="s">
        <v>90</v>
      </c>
      <c r="M28" s="171"/>
      <c r="N28" s="172">
        <v>24</v>
      </c>
      <c r="O28" s="10" t="e">
        <f>IF(OR(AND(#REF!="知的",#REF!="陸上"),R28="×"),Q28,P28)</f>
        <v>#REF!</v>
      </c>
      <c r="P28" s="10" t="str">
        <f>IFERROR(IF(#REF!="ﾎﾞｳﾘﾝｸﾞ","◎",IF(OR(#REF!="陸上",#REF!="水泳",#REF!="卓球",#REF!="ﾎﾞｯﾁｬ",#REF!="ﾌﾗｲﾝｸﾞﾃﾞｨｽｸ",#REF!="ｱｰﾁｪﾘｰ",#REF!="砲丸投4.0kg"),INDEX(判定,MATCH(リスト!X28,縦リスト,0),MATCH(#REF!,横リスト,0)),"")),"×")</f>
        <v>×</v>
      </c>
      <c r="Q28" s="10" t="e">
        <f>IF(#REF!="","",IFERROR(IF(AND(#REF!="知的",#REF!="陸上"),INDEX(判定２,MATCH(リスト!Z28,縦リスト２,0),MATCH(#REF!,横リスト,0)),"×"),""))</f>
        <v>#REF!</v>
      </c>
      <c r="R28" s="10" t="str">
        <f>IFERROR(IF(AND(#REF!="精神",#REF!="陸上"),INDEX(判定２,MATCH(リスト!Z28,縦リスト２,0),MATCH(M28,横リスト,0)),""),"×")</f>
        <v>×</v>
      </c>
      <c r="S28" s="10" t="e">
        <f>IF(OR(AND(#REF!="知的",#REF!="陸上"),R28="×"),Q28,P28)</f>
        <v>#REF!</v>
      </c>
      <c r="T28" s="8" t="str">
        <f t="shared" si="0"/>
        <v>24　高千穂町</v>
      </c>
      <c r="U28" s="162">
        <v>34</v>
      </c>
      <c r="V28" s="1">
        <v>1</v>
      </c>
      <c r="W28" s="1" t="s">
        <v>384</v>
      </c>
      <c r="X28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8" s="166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Z28" s="272" t="e">
        <f>#REF!&amp;#REF!</f>
        <v>#REF!</v>
      </c>
      <c r="AA28" s="272" t="e">
        <f>#REF!&amp;#REF!</f>
        <v>#REF!</v>
      </c>
      <c r="AB28" s="195" t="s">
        <v>186</v>
      </c>
      <c r="AC28" s="25" t="s">
        <v>349</v>
      </c>
      <c r="AD28" s="25" t="s">
        <v>349</v>
      </c>
      <c r="AE28" s="25" t="s">
        <v>349</v>
      </c>
      <c r="AF28" s="25" t="s">
        <v>349</v>
      </c>
      <c r="AG28" s="25" t="s">
        <v>349</v>
      </c>
      <c r="AH28" s="25" t="s">
        <v>349</v>
      </c>
      <c r="AI28" s="25" t="s">
        <v>349</v>
      </c>
      <c r="AJ28" s="290" t="s">
        <v>349</v>
      </c>
      <c r="AK28" s="290" t="s">
        <v>349</v>
      </c>
      <c r="AL28" s="290" t="s">
        <v>349</v>
      </c>
      <c r="AM28" s="290" t="s">
        <v>349</v>
      </c>
      <c r="AN28" s="290" t="s">
        <v>349</v>
      </c>
      <c r="AO28" s="290" t="s">
        <v>349</v>
      </c>
      <c r="AP28" s="25" t="s">
        <v>349</v>
      </c>
      <c r="AQ28" s="25" t="s">
        <v>349</v>
      </c>
      <c r="AR28" s="25" t="s">
        <v>349</v>
      </c>
      <c r="AS28" s="25" t="s">
        <v>349</v>
      </c>
      <c r="AT28" s="25" t="s">
        <v>167</v>
      </c>
      <c r="AU28" s="275" t="s">
        <v>349</v>
      </c>
      <c r="AV28" s="25" t="s">
        <v>167</v>
      </c>
      <c r="AW28" s="25" t="s">
        <v>167</v>
      </c>
      <c r="AX28" s="25" t="s">
        <v>349</v>
      </c>
      <c r="AY28" s="42"/>
      <c r="AZ28" s="20"/>
      <c r="BA28" s="20"/>
      <c r="BB28" s="20"/>
      <c r="BC28" s="20"/>
      <c r="BD28" s="20"/>
      <c r="BE28" s="20"/>
      <c r="BF28" s="31"/>
      <c r="BG28" s="42"/>
      <c r="BH28" s="20"/>
      <c r="BI28" s="45"/>
      <c r="BJ28" s="49"/>
      <c r="BK28" s="46"/>
      <c r="BL28" s="46"/>
      <c r="BM28" s="45"/>
      <c r="BN28" s="49"/>
      <c r="BO28" s="46"/>
      <c r="BP28" s="46"/>
      <c r="BQ28" s="45"/>
      <c r="BR28" s="49"/>
      <c r="BS28" s="45"/>
      <c r="BT28" s="5"/>
      <c r="BU28" s="147" t="s">
        <v>186</v>
      </c>
    </row>
    <row r="29" spans="1:78" ht="22.5" customHeight="1" thickBot="1" x14ac:dyDescent="0.2">
      <c r="A29" s="227"/>
      <c r="B29" s="142"/>
      <c r="C29" s="140"/>
      <c r="D29" s="140"/>
      <c r="E29" s="193" t="s">
        <v>415</v>
      </c>
      <c r="F29" s="183">
        <v>25</v>
      </c>
      <c r="G29" s="183">
        <v>25</v>
      </c>
      <c r="H29" s="170"/>
      <c r="I29" s="140"/>
      <c r="J29" s="140"/>
      <c r="K29" s="168"/>
      <c r="L29" s="183" t="s">
        <v>38</v>
      </c>
      <c r="M29" s="171"/>
      <c r="N29" s="172">
        <v>25</v>
      </c>
      <c r="O29" s="10" t="e">
        <f>IF(OR(AND(#REF!="知的",#REF!="陸上"),R29="×"),Q29,P29)</f>
        <v>#REF!</v>
      </c>
      <c r="P29" s="10" t="str">
        <f>IFERROR(IF(#REF!="ﾎﾞｳﾘﾝｸﾞ","◎",IF(OR(#REF!="陸上",#REF!="水泳",#REF!="卓球",#REF!="ﾎﾞｯﾁｬ",#REF!="ﾌﾗｲﾝｸﾞﾃﾞｨｽｸ",#REF!="ｱｰﾁｪﾘｰ",#REF!="砲丸投4.0kg"),INDEX(判定,MATCH(リスト!X29,縦リスト,0),MATCH(#REF!,横リスト,0)),"")),"×")</f>
        <v>×</v>
      </c>
      <c r="Q29" s="10" t="e">
        <f>IF(#REF!="","",IFERROR(IF(AND(#REF!="知的",#REF!="陸上"),INDEX(判定２,MATCH(リスト!Z29,縦リスト２,0),MATCH(#REF!,横リスト,0)),"×"),""))</f>
        <v>#REF!</v>
      </c>
      <c r="R29" s="10" t="str">
        <f>IFERROR(IF(AND(#REF!="精神",#REF!="陸上"),INDEX(判定２,MATCH(リスト!Z29,縦リスト２,0),MATCH(M29,横リスト,0)),""),"×")</f>
        <v>×</v>
      </c>
      <c r="S29" s="10" t="e">
        <f>IF(OR(AND(#REF!="知的",#REF!="陸上"),R29="×"),Q29,P29)</f>
        <v>#REF!</v>
      </c>
      <c r="T29" s="8" t="str">
        <f t="shared" si="0"/>
        <v>25　日之影町</v>
      </c>
      <c r="U29" s="162">
        <v>35</v>
      </c>
      <c r="V29" s="1">
        <v>1</v>
      </c>
      <c r="W29" s="1" t="s">
        <v>384</v>
      </c>
      <c r="X29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9" s="166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Z29" s="272" t="e">
        <f>#REF!&amp;#REF!</f>
        <v>#REF!</v>
      </c>
      <c r="AA29" s="272"/>
      <c r="AB29" s="195" t="s">
        <v>187</v>
      </c>
      <c r="AC29" s="75" t="s">
        <v>167</v>
      </c>
      <c r="AD29" s="24" t="s">
        <v>167</v>
      </c>
      <c r="AE29" s="25" t="s">
        <v>167</v>
      </c>
      <c r="AF29" s="25" t="s">
        <v>349</v>
      </c>
      <c r="AG29" s="25" t="s">
        <v>349</v>
      </c>
      <c r="AH29" s="25" t="s">
        <v>167</v>
      </c>
      <c r="AI29" s="25" t="s">
        <v>349</v>
      </c>
      <c r="AJ29" s="290" t="s">
        <v>349</v>
      </c>
      <c r="AK29" s="290" t="s">
        <v>349</v>
      </c>
      <c r="AL29" s="290" t="s">
        <v>349</v>
      </c>
      <c r="AM29" s="290" t="s">
        <v>349</v>
      </c>
      <c r="AN29" s="290" t="s">
        <v>349</v>
      </c>
      <c r="AO29" s="290" t="s">
        <v>349</v>
      </c>
      <c r="AP29" s="25" t="s">
        <v>349</v>
      </c>
      <c r="AQ29" s="25" t="s">
        <v>349</v>
      </c>
      <c r="AR29" s="25" t="s">
        <v>167</v>
      </c>
      <c r="AS29" s="25" t="s">
        <v>167</v>
      </c>
      <c r="AT29" s="25" t="s">
        <v>167</v>
      </c>
      <c r="AU29" s="275" t="s">
        <v>349</v>
      </c>
      <c r="AV29" s="25" t="s">
        <v>167</v>
      </c>
      <c r="AW29" s="25" t="s">
        <v>167</v>
      </c>
      <c r="AX29" s="25" t="s">
        <v>349</v>
      </c>
      <c r="AY29" s="42"/>
      <c r="AZ29" s="20"/>
      <c r="BA29" s="20"/>
      <c r="BB29" s="20"/>
      <c r="BC29" s="20"/>
      <c r="BD29" s="20"/>
      <c r="BE29" s="20"/>
      <c r="BF29" s="31"/>
      <c r="BG29" s="42"/>
      <c r="BH29" s="20"/>
      <c r="BI29" s="45"/>
      <c r="BJ29" s="49"/>
      <c r="BK29" s="46"/>
      <c r="BL29" s="46"/>
      <c r="BM29" s="45"/>
      <c r="BN29" s="49"/>
      <c r="BO29" s="46"/>
      <c r="BP29" s="46"/>
      <c r="BQ29" s="45"/>
      <c r="BR29" s="49"/>
      <c r="BS29" s="45"/>
      <c r="BT29" s="5"/>
      <c r="BU29" s="147" t="s">
        <v>187</v>
      </c>
    </row>
    <row r="30" spans="1:78" ht="22.5" customHeight="1" thickBot="1" x14ac:dyDescent="0.2">
      <c r="A30" s="227"/>
      <c r="B30" s="142"/>
      <c r="C30" s="140"/>
      <c r="D30" s="168"/>
      <c r="E30" s="182" t="s">
        <v>36</v>
      </c>
      <c r="F30" s="183">
        <v>26</v>
      </c>
      <c r="G30" s="184">
        <v>26</v>
      </c>
      <c r="H30" s="170"/>
      <c r="I30" s="140"/>
      <c r="J30" s="140"/>
      <c r="K30" s="168"/>
      <c r="L30" s="183" t="s">
        <v>91</v>
      </c>
      <c r="M30" s="170"/>
      <c r="N30" s="172">
        <v>26</v>
      </c>
      <c r="O30" s="10" t="e">
        <f>IF(OR(AND(#REF!="知的",#REF!="陸上"),R30="×"),Q30,P30)</f>
        <v>#REF!</v>
      </c>
      <c r="P30" s="10" t="str">
        <f>IFERROR(IF(#REF!="ﾎﾞｳﾘﾝｸﾞ","◎",IF(OR(#REF!="陸上",#REF!="水泳",#REF!="卓球",#REF!="ﾎﾞｯﾁｬ",#REF!="ﾌﾗｲﾝｸﾞﾃﾞｨｽｸ",#REF!="ｱｰﾁｪﾘｰ",#REF!="砲丸投4.0kg"),INDEX(判定,MATCH(リスト!X30,縦リスト,0),MATCH(#REF!,横リスト,0)),"")),"×")</f>
        <v>×</v>
      </c>
      <c r="Q30" s="10" t="e">
        <f>IF(#REF!="","",IFERROR(IF(AND(#REF!="知的",#REF!="陸上"),INDEX(判定２,MATCH(リスト!Z30,縦リスト２,0),MATCH(#REF!,横リスト,0)),"×"),""))</f>
        <v>#REF!</v>
      </c>
      <c r="R30" s="10" t="str">
        <f>IFERROR(IF(AND(#REF!="精神",#REF!="陸上"),INDEX(判定２,MATCH(リスト!Z30,縦リスト２,0),MATCH(M30,横リスト,0)),""),"×")</f>
        <v>×</v>
      </c>
      <c r="S30" s="10" t="e">
        <f>IF(OR(AND(#REF!="知的",#REF!="陸上"),R30="×"),Q30,P30)</f>
        <v>#REF!</v>
      </c>
      <c r="T30" s="8" t="str">
        <f t="shared" si="0"/>
        <v>26　五ヶ瀬町</v>
      </c>
      <c r="U30" s="162">
        <v>36</v>
      </c>
      <c r="V30" s="1">
        <v>1</v>
      </c>
      <c r="W30" s="1" t="s">
        <v>385</v>
      </c>
      <c r="X30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0" s="166"/>
      <c r="Z30" s="272" t="e">
        <f>#REF!&amp;#REF!</f>
        <v>#REF!</v>
      </c>
      <c r="AA30" s="272"/>
      <c r="AB30" s="195" t="s">
        <v>188</v>
      </c>
      <c r="AC30" s="75" t="s">
        <v>167</v>
      </c>
      <c r="AD30" s="24" t="s">
        <v>167</v>
      </c>
      <c r="AE30" s="25" t="s">
        <v>167</v>
      </c>
      <c r="AF30" s="25" t="s">
        <v>349</v>
      </c>
      <c r="AG30" s="25" t="s">
        <v>349</v>
      </c>
      <c r="AH30" s="25" t="s">
        <v>167</v>
      </c>
      <c r="AI30" s="25" t="s">
        <v>349</v>
      </c>
      <c r="AJ30" s="290" t="s">
        <v>349</v>
      </c>
      <c r="AK30" s="290" t="s">
        <v>349</v>
      </c>
      <c r="AL30" s="290" t="s">
        <v>349</v>
      </c>
      <c r="AM30" s="290" t="s">
        <v>349</v>
      </c>
      <c r="AN30" s="290" t="s">
        <v>349</v>
      </c>
      <c r="AO30" s="290" t="s">
        <v>349</v>
      </c>
      <c r="AP30" s="25" t="s">
        <v>349</v>
      </c>
      <c r="AQ30" s="25" t="s">
        <v>349</v>
      </c>
      <c r="AR30" s="25" t="s">
        <v>167</v>
      </c>
      <c r="AS30" s="25" t="s">
        <v>167</v>
      </c>
      <c r="AT30" s="25" t="s">
        <v>167</v>
      </c>
      <c r="AU30" s="275" t="s">
        <v>349</v>
      </c>
      <c r="AV30" s="25" t="s">
        <v>167</v>
      </c>
      <c r="AW30" s="25" t="s">
        <v>167</v>
      </c>
      <c r="AX30" s="25" t="s">
        <v>349</v>
      </c>
      <c r="AY30" s="42"/>
      <c r="AZ30" s="20"/>
      <c r="BA30" s="20"/>
      <c r="BB30" s="20"/>
      <c r="BC30" s="20"/>
      <c r="BD30" s="20"/>
      <c r="BE30" s="20"/>
      <c r="BF30" s="31"/>
      <c r="BG30" s="42"/>
      <c r="BH30" s="46"/>
      <c r="BI30" s="45"/>
      <c r="BJ30" s="49"/>
      <c r="BK30" s="46"/>
      <c r="BL30" s="46"/>
      <c r="BM30" s="45"/>
      <c r="BN30" s="49"/>
      <c r="BO30" s="46"/>
      <c r="BP30" s="46"/>
      <c r="BQ30" s="45"/>
      <c r="BR30" s="49"/>
      <c r="BS30" s="45"/>
      <c r="BT30" s="5"/>
      <c r="BU30" s="147" t="s">
        <v>188</v>
      </c>
    </row>
    <row r="31" spans="1:78" ht="22.5" customHeight="1" x14ac:dyDescent="0.15">
      <c r="A31" s="227"/>
      <c r="B31" s="142"/>
      <c r="C31" s="140"/>
      <c r="D31" s="168"/>
      <c r="E31" s="183" t="s">
        <v>7</v>
      </c>
      <c r="F31" s="183">
        <v>27</v>
      </c>
      <c r="G31" s="174"/>
      <c r="H31" s="140"/>
      <c r="I31" s="140"/>
      <c r="J31" s="140"/>
      <c r="K31" s="168"/>
      <c r="L31" s="183" t="s">
        <v>35</v>
      </c>
      <c r="M31" s="170"/>
      <c r="N31" s="172">
        <v>27</v>
      </c>
      <c r="O31" s="10" t="e">
        <f>IF(OR(AND(#REF!="知的",#REF!="陸上"),R31="×"),Q31,P31)</f>
        <v>#REF!</v>
      </c>
      <c r="P31" s="10" t="str">
        <f>IFERROR(IF(#REF!="ﾎﾞｳﾘﾝｸﾞ","◎",IF(OR(#REF!="陸上",#REF!="水泳",#REF!="卓球",#REF!="ﾎﾞｯﾁｬ",#REF!="ﾌﾗｲﾝｸﾞﾃﾞｨｽｸ",#REF!="ｱｰﾁｪﾘｰ",#REF!="砲丸投4.0kg"),INDEX(判定,MATCH(リスト!X31,縦リスト,0),MATCH(#REF!,横リスト,0)),"")),"×")</f>
        <v>×</v>
      </c>
      <c r="Q31" s="10" t="e">
        <f>IF(#REF!="","",IFERROR(IF(AND(#REF!="知的",#REF!="陸上"),INDEX(判定２,MATCH(リスト!Z31,縦リスト２,0),MATCH(#REF!,横リスト,0)),"×"),""))</f>
        <v>#REF!</v>
      </c>
      <c r="R31" s="10" t="str">
        <f>IFERROR(IF(AND(#REF!="精神",#REF!="陸上"),INDEX(判定２,MATCH(リスト!Z31,縦リスト２,0),MATCH(M31,横リスト,0)),""),"×")</f>
        <v>×</v>
      </c>
      <c r="S31" s="10" t="e">
        <f>IF(OR(AND(#REF!="知的",#REF!="陸上"),R31="×"),Q31,P31)</f>
        <v>#REF!</v>
      </c>
      <c r="T31" s="8" t="str">
        <f t="shared" si="0"/>
        <v>27　明星視覚</v>
      </c>
      <c r="U31" s="162">
        <v>37</v>
      </c>
      <c r="V31" s="1">
        <v>1</v>
      </c>
      <c r="W31" s="1" t="s">
        <v>385</v>
      </c>
      <c r="X31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1" s="166"/>
      <c r="Z31" s="272" t="e">
        <f>#REF!&amp;#REF!</f>
        <v>#REF!</v>
      </c>
      <c r="AA31" s="272"/>
      <c r="AB31" s="195" t="s">
        <v>189</v>
      </c>
      <c r="AC31" s="25" t="s">
        <v>349</v>
      </c>
      <c r="AD31" s="25" t="s">
        <v>349</v>
      </c>
      <c r="AE31" s="25" t="s">
        <v>349</v>
      </c>
      <c r="AF31" s="25" t="s">
        <v>349</v>
      </c>
      <c r="AG31" s="25" t="s">
        <v>349</v>
      </c>
      <c r="AH31" s="25" t="s">
        <v>349</v>
      </c>
      <c r="AI31" s="25" t="s">
        <v>349</v>
      </c>
      <c r="AJ31" s="290" t="s">
        <v>349</v>
      </c>
      <c r="AK31" s="290" t="s">
        <v>349</v>
      </c>
      <c r="AL31" s="290" t="s">
        <v>349</v>
      </c>
      <c r="AM31" s="290" t="s">
        <v>349</v>
      </c>
      <c r="AN31" s="290" t="s">
        <v>349</v>
      </c>
      <c r="AO31" s="290" t="s">
        <v>349</v>
      </c>
      <c r="AP31" s="25" t="s">
        <v>167</v>
      </c>
      <c r="AQ31" s="25" t="s">
        <v>349</v>
      </c>
      <c r="AR31" s="25" t="s">
        <v>349</v>
      </c>
      <c r="AS31" s="25" t="s">
        <v>349</v>
      </c>
      <c r="AT31" s="25" t="s">
        <v>349</v>
      </c>
      <c r="AU31" s="275" t="s">
        <v>349</v>
      </c>
      <c r="AV31" s="25" t="s">
        <v>349</v>
      </c>
      <c r="AW31" s="25" t="s">
        <v>349</v>
      </c>
      <c r="AX31" s="37" t="s">
        <v>167</v>
      </c>
      <c r="AY31" s="42"/>
      <c r="AZ31" s="20"/>
      <c r="BA31" s="20"/>
      <c r="BB31" s="20"/>
      <c r="BC31" s="20"/>
      <c r="BD31" s="20"/>
      <c r="BE31" s="20"/>
      <c r="BF31" s="31"/>
      <c r="BG31" s="42"/>
      <c r="BH31" s="46"/>
      <c r="BI31" s="45"/>
      <c r="BJ31" s="49"/>
      <c r="BK31" s="46"/>
      <c r="BL31" s="46"/>
      <c r="BM31" s="45"/>
      <c r="BN31" s="49"/>
      <c r="BO31" s="46"/>
      <c r="BP31" s="46"/>
      <c r="BQ31" s="45"/>
      <c r="BR31" s="49"/>
      <c r="BS31" s="45"/>
      <c r="BT31" s="5"/>
      <c r="BU31" s="147" t="s">
        <v>189</v>
      </c>
    </row>
    <row r="32" spans="1:78" ht="22.5" customHeight="1" thickBot="1" x14ac:dyDescent="0.2">
      <c r="A32" s="227"/>
      <c r="B32" s="142"/>
      <c r="C32" s="140"/>
      <c r="D32" s="168"/>
      <c r="E32" s="183" t="s">
        <v>22</v>
      </c>
      <c r="F32" s="184">
        <v>28</v>
      </c>
      <c r="G32" s="170"/>
      <c r="H32" s="140"/>
      <c r="I32" s="140"/>
      <c r="J32" s="140"/>
      <c r="K32" s="168"/>
      <c r="L32" s="183" t="s">
        <v>92</v>
      </c>
      <c r="M32" s="170"/>
      <c r="N32" s="172">
        <v>28</v>
      </c>
      <c r="O32" s="10" t="e">
        <f>IF(OR(AND(#REF!="知的",#REF!="陸上"),R32="×"),Q32,P32)</f>
        <v>#REF!</v>
      </c>
      <c r="P32" s="10" t="str">
        <f>IFERROR(IF(#REF!="ﾎﾞｳﾘﾝｸﾞ","◎",IF(OR(#REF!="陸上",#REF!="水泳",#REF!="卓球",#REF!="ﾎﾞｯﾁｬ",#REF!="ﾌﾗｲﾝｸﾞﾃﾞｨｽｸ",#REF!="ｱｰﾁｪﾘｰ",#REF!="砲丸投4.0kg"),INDEX(判定,MATCH(リスト!X32,縦リスト,0),MATCH(#REF!,横リスト,0)),"")),"×")</f>
        <v>×</v>
      </c>
      <c r="Q32" s="10" t="e">
        <f>IF(#REF!="","",IFERROR(IF(AND(#REF!="知的",#REF!="陸上"),INDEX(判定２,MATCH(リスト!Z32,縦リスト２,0),MATCH(#REF!,横リスト,0)),"×"),""))</f>
        <v>#REF!</v>
      </c>
      <c r="R32" s="10" t="str">
        <f>IFERROR(IF(AND(#REF!="精神",#REF!="陸上"),INDEX(判定２,MATCH(リスト!Z32,縦リスト２,0),MATCH(M32,横リスト,0)),""),"×")</f>
        <v>×</v>
      </c>
      <c r="S32" s="10" t="e">
        <f>IF(OR(AND(#REF!="知的",#REF!="陸上"),R32="×"),Q32,P32)</f>
        <v>#REF!</v>
      </c>
      <c r="T32" s="8" t="str">
        <f t="shared" si="0"/>
        <v>28　みやざき中央</v>
      </c>
      <c r="U32" s="162">
        <v>38</v>
      </c>
      <c r="V32" s="1">
        <v>1</v>
      </c>
      <c r="W32" s="1" t="s">
        <v>385</v>
      </c>
      <c r="X32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2" s="166"/>
      <c r="Z32" s="272" t="e">
        <f>#REF!&amp;#REF!</f>
        <v>#REF!</v>
      </c>
      <c r="AA32" s="272"/>
      <c r="AB32" s="195" t="s">
        <v>190</v>
      </c>
      <c r="AC32" s="76" t="s">
        <v>167</v>
      </c>
      <c r="AD32" s="25" t="s">
        <v>167</v>
      </c>
      <c r="AE32" s="25" t="s">
        <v>167</v>
      </c>
      <c r="AF32" s="25" t="s">
        <v>349</v>
      </c>
      <c r="AG32" s="25" t="s">
        <v>167</v>
      </c>
      <c r="AH32" s="25" t="s">
        <v>167</v>
      </c>
      <c r="AI32" s="25" t="s">
        <v>167</v>
      </c>
      <c r="AJ32" s="290" t="s">
        <v>349</v>
      </c>
      <c r="AK32" s="290" t="s">
        <v>349</v>
      </c>
      <c r="AL32" s="290" t="s">
        <v>349</v>
      </c>
      <c r="AM32" s="290" t="s">
        <v>349</v>
      </c>
      <c r="AN32" s="290" t="s">
        <v>349</v>
      </c>
      <c r="AO32" s="290" t="s">
        <v>349</v>
      </c>
      <c r="AP32" s="25" t="s">
        <v>349</v>
      </c>
      <c r="AQ32" s="25" t="s">
        <v>349</v>
      </c>
      <c r="AR32" s="25" t="s">
        <v>167</v>
      </c>
      <c r="AS32" s="25" t="s">
        <v>167</v>
      </c>
      <c r="AT32" s="25" t="s">
        <v>167</v>
      </c>
      <c r="AU32" s="275" t="s">
        <v>167</v>
      </c>
      <c r="AV32" s="25" t="s">
        <v>167</v>
      </c>
      <c r="AW32" s="25" t="s">
        <v>167</v>
      </c>
      <c r="AX32" s="25" t="s">
        <v>349</v>
      </c>
      <c r="AY32" s="42"/>
      <c r="AZ32" s="20"/>
      <c r="BA32" s="20"/>
      <c r="BB32" s="20"/>
      <c r="BC32" s="20"/>
      <c r="BD32" s="20"/>
      <c r="BE32" s="20"/>
      <c r="BF32" s="31"/>
      <c r="BG32" s="42"/>
      <c r="BH32" s="46"/>
      <c r="BI32" s="45"/>
      <c r="BJ32" s="49"/>
      <c r="BK32" s="46"/>
      <c r="BL32" s="46"/>
      <c r="BM32" s="45"/>
      <c r="BN32" s="49"/>
      <c r="BO32" s="46"/>
      <c r="BP32" s="46"/>
      <c r="BQ32" s="45"/>
      <c r="BR32" s="49"/>
      <c r="BS32" s="45"/>
      <c r="BT32" s="5"/>
      <c r="BU32" s="281" t="s">
        <v>190</v>
      </c>
    </row>
    <row r="33" spans="1:73" ht="22.5" customHeight="1" x14ac:dyDescent="0.15">
      <c r="A33" s="227"/>
      <c r="B33" s="142"/>
      <c r="C33" s="140"/>
      <c r="D33" s="168"/>
      <c r="E33" s="183" t="s">
        <v>37</v>
      </c>
      <c r="F33" s="174"/>
      <c r="G33" s="140"/>
      <c r="H33" s="140"/>
      <c r="I33" s="140"/>
      <c r="J33" s="140"/>
      <c r="K33" s="168"/>
      <c r="L33" s="183" t="s">
        <v>93</v>
      </c>
      <c r="M33" s="170"/>
      <c r="N33" s="172">
        <v>29</v>
      </c>
      <c r="O33" s="10" t="e">
        <f>IF(OR(AND(#REF!="知的",#REF!="陸上"),R33="×"),Q33,P33)</f>
        <v>#REF!</v>
      </c>
      <c r="P33" s="10" t="str">
        <f>IFERROR(IF(#REF!="ﾎﾞｳﾘﾝｸﾞ","◎",IF(OR(#REF!="陸上",#REF!="水泳",#REF!="卓球",#REF!="ﾎﾞｯﾁｬ",#REF!="ﾌﾗｲﾝｸﾞﾃﾞｨｽｸ",#REF!="ｱｰﾁｪﾘｰ",#REF!="砲丸投4.0kg"),INDEX(判定,MATCH(リスト!X33,縦リスト,0),MATCH(#REF!,横リスト,0)),"")),"×")</f>
        <v>×</v>
      </c>
      <c r="Q33" s="10" t="e">
        <f>IF(#REF!="","",IFERROR(IF(AND(#REF!="知的",#REF!="陸上"),INDEX(判定２,MATCH(リスト!Z33,縦リスト２,0),MATCH(#REF!,横リスト,0)),"×"),""))</f>
        <v>#REF!</v>
      </c>
      <c r="R33" s="10" t="str">
        <f>IFERROR(IF(AND(#REF!="精神",#REF!="陸上"),INDEX(判定２,MATCH(リスト!Z33,縦リスト２,0),MATCH(M33,横リスト,0)),""),"×")</f>
        <v>×</v>
      </c>
      <c r="S33" s="10" t="e">
        <f>IF(OR(AND(#REF!="知的",#REF!="陸上"),R33="×"),Q33,P33)</f>
        <v>#REF!</v>
      </c>
      <c r="T33" s="8" t="str">
        <f t="shared" si="0"/>
        <v>29　赤江まつばら</v>
      </c>
      <c r="U33" s="162">
        <v>39</v>
      </c>
      <c r="V33" s="1">
        <v>1</v>
      </c>
      <c r="W33" s="1" t="s">
        <v>385</v>
      </c>
      <c r="X33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3" s="166"/>
      <c r="Z33" s="272" t="e">
        <f>#REF!&amp;#REF!</f>
        <v>#REF!</v>
      </c>
      <c r="AA33" s="272"/>
      <c r="AB33" s="195" t="s">
        <v>191</v>
      </c>
      <c r="AC33" s="76" t="s">
        <v>167</v>
      </c>
      <c r="AD33" s="25" t="s">
        <v>167</v>
      </c>
      <c r="AE33" s="25" t="s">
        <v>167</v>
      </c>
      <c r="AF33" s="25" t="s">
        <v>349</v>
      </c>
      <c r="AG33" s="25" t="s">
        <v>167</v>
      </c>
      <c r="AH33" s="25" t="s">
        <v>167</v>
      </c>
      <c r="AI33" s="25" t="s">
        <v>349</v>
      </c>
      <c r="AJ33" s="290" t="s">
        <v>349</v>
      </c>
      <c r="AK33" s="290" t="s">
        <v>349</v>
      </c>
      <c r="AL33" s="290" t="s">
        <v>349</v>
      </c>
      <c r="AM33" s="290" t="s">
        <v>349</v>
      </c>
      <c r="AN33" s="290" t="s">
        <v>349</v>
      </c>
      <c r="AO33" s="290" t="s">
        <v>349</v>
      </c>
      <c r="AP33" s="25" t="s">
        <v>349</v>
      </c>
      <c r="AQ33" s="25" t="s">
        <v>309</v>
      </c>
      <c r="AR33" s="25" t="s">
        <v>167</v>
      </c>
      <c r="AS33" s="25" t="s">
        <v>167</v>
      </c>
      <c r="AT33" s="25" t="s">
        <v>167</v>
      </c>
      <c r="AU33" s="275" t="s">
        <v>167</v>
      </c>
      <c r="AV33" s="25" t="s">
        <v>167</v>
      </c>
      <c r="AW33" s="25" t="s">
        <v>167</v>
      </c>
      <c r="AX33" s="25" t="s">
        <v>349</v>
      </c>
      <c r="AY33" s="42"/>
      <c r="AZ33" s="20"/>
      <c r="BA33" s="20"/>
      <c r="BB33" s="20"/>
      <c r="BC33" s="20"/>
      <c r="BD33" s="20"/>
      <c r="BE33" s="20"/>
      <c r="BF33" s="31"/>
      <c r="BG33" s="42"/>
      <c r="BH33" s="46"/>
      <c r="BI33" s="45"/>
      <c r="BJ33" s="49"/>
      <c r="BK33" s="46"/>
      <c r="BL33" s="46"/>
      <c r="BM33" s="45"/>
      <c r="BN33" s="49"/>
      <c r="BO33" s="46"/>
      <c r="BP33" s="46"/>
      <c r="BQ33" s="45"/>
      <c r="BR33" s="49"/>
      <c r="BS33" s="45"/>
      <c r="BT33" s="5"/>
      <c r="BU33" s="281" t="s">
        <v>191</v>
      </c>
    </row>
    <row r="34" spans="1:73" ht="22.5" customHeight="1" x14ac:dyDescent="0.15">
      <c r="A34" s="227"/>
      <c r="B34" s="142"/>
      <c r="C34" s="140"/>
      <c r="D34" s="168"/>
      <c r="E34" s="183" t="s">
        <v>6</v>
      </c>
      <c r="F34" s="170"/>
      <c r="G34" s="140"/>
      <c r="H34" s="140"/>
      <c r="I34" s="140"/>
      <c r="J34" s="140"/>
      <c r="K34" s="168"/>
      <c r="L34" s="183" t="s">
        <v>108</v>
      </c>
      <c r="M34" s="170"/>
      <c r="N34" s="172">
        <v>30</v>
      </c>
      <c r="O34" s="10" t="e">
        <f>IF(OR(AND(#REF!="知的",#REF!="陸上"),R34="×"),Q34,P34)</f>
        <v>#REF!</v>
      </c>
      <c r="P34" s="10" t="str">
        <f>IFERROR(IF(#REF!="ﾎﾞｳﾘﾝｸﾞ","◎",IF(OR(#REF!="陸上",#REF!="水泳",#REF!="卓球",#REF!="ﾎﾞｯﾁｬ",#REF!="ﾌﾗｲﾝｸﾞﾃﾞｨｽｸ",#REF!="ｱｰﾁｪﾘｰ",#REF!="砲丸投4.0kg"),INDEX(判定,MATCH(リスト!X34,縦リスト,0),MATCH(#REF!,横リスト,0)),"")),"×")</f>
        <v>×</v>
      </c>
      <c r="Q34" s="10" t="e">
        <f>IF(#REF!="","",IFERROR(IF(AND(#REF!="知的",#REF!="陸上"),INDEX(判定２,MATCH(リスト!Z34,縦リスト２,0),MATCH(#REF!,横リスト,0)),"×"),""))</f>
        <v>#REF!</v>
      </c>
      <c r="R34" s="10" t="str">
        <f>IFERROR(IF(AND(#REF!="精神",#REF!="陸上"),INDEX(判定２,MATCH(リスト!Z34,縦リスト２,0),MATCH(M34,横リスト,0)),""),"×")</f>
        <v>×</v>
      </c>
      <c r="S34" s="10" t="e">
        <f>IF(OR(AND(#REF!="知的",#REF!="陸上"),R34="×"),Q34,P34)</f>
        <v>#REF!</v>
      </c>
      <c r="T34" s="8" t="str">
        <f t="shared" si="0"/>
        <v>30　みなみのかぜ</v>
      </c>
      <c r="U34" s="162">
        <v>40</v>
      </c>
      <c r="V34" s="1">
        <v>2</v>
      </c>
      <c r="W34" s="1" t="s">
        <v>385</v>
      </c>
      <c r="X34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4" s="166"/>
      <c r="Z34" s="272" t="e">
        <f>#REF!&amp;#REF!</f>
        <v>#REF!</v>
      </c>
      <c r="AA34" s="272"/>
      <c r="AB34" s="195" t="s">
        <v>192</v>
      </c>
      <c r="AC34" s="76" t="s">
        <v>167</v>
      </c>
      <c r="AD34" s="25" t="s">
        <v>167</v>
      </c>
      <c r="AE34" s="25" t="s">
        <v>167</v>
      </c>
      <c r="AF34" s="25" t="s">
        <v>349</v>
      </c>
      <c r="AG34" s="25" t="s">
        <v>167</v>
      </c>
      <c r="AH34" s="25" t="s">
        <v>167</v>
      </c>
      <c r="AI34" s="25" t="s">
        <v>349</v>
      </c>
      <c r="AJ34" s="290" t="s">
        <v>349</v>
      </c>
      <c r="AK34" s="290" t="s">
        <v>349</v>
      </c>
      <c r="AL34" s="290" t="s">
        <v>349</v>
      </c>
      <c r="AM34" s="290" t="s">
        <v>349</v>
      </c>
      <c r="AN34" s="290" t="s">
        <v>349</v>
      </c>
      <c r="AO34" s="290" t="s">
        <v>349</v>
      </c>
      <c r="AP34" s="25" t="s">
        <v>349</v>
      </c>
      <c r="AQ34" s="25" t="s">
        <v>309</v>
      </c>
      <c r="AR34" s="25" t="s">
        <v>167</v>
      </c>
      <c r="AS34" s="25" t="s">
        <v>167</v>
      </c>
      <c r="AT34" s="25" t="s">
        <v>167</v>
      </c>
      <c r="AU34" s="275" t="s">
        <v>167</v>
      </c>
      <c r="AV34" s="25" t="s">
        <v>167</v>
      </c>
      <c r="AW34" s="25" t="s">
        <v>167</v>
      </c>
      <c r="AX34" s="25" t="s">
        <v>349</v>
      </c>
      <c r="AY34" s="42"/>
      <c r="AZ34" s="20"/>
      <c r="BA34" s="20"/>
      <c r="BB34" s="20"/>
      <c r="BC34" s="20"/>
      <c r="BD34" s="20"/>
      <c r="BE34" s="20"/>
      <c r="BF34" s="31"/>
      <c r="BG34" s="42"/>
      <c r="BH34" s="46"/>
      <c r="BI34" s="45"/>
      <c r="BJ34" s="49"/>
      <c r="BK34" s="46"/>
      <c r="BL34" s="46"/>
      <c r="BM34" s="45"/>
      <c r="BN34" s="49"/>
      <c r="BO34" s="46"/>
      <c r="BP34" s="46"/>
      <c r="BQ34" s="45"/>
      <c r="BR34" s="49"/>
      <c r="BS34" s="45"/>
      <c r="BT34" s="5"/>
      <c r="BU34" s="281" t="s">
        <v>192</v>
      </c>
    </row>
    <row r="35" spans="1:73" ht="22.5" customHeight="1" thickBot="1" x14ac:dyDescent="0.2">
      <c r="A35" s="227"/>
      <c r="B35" s="142"/>
      <c r="C35" s="140"/>
      <c r="D35" s="168"/>
      <c r="E35" s="184" t="s">
        <v>257</v>
      </c>
      <c r="F35" s="170"/>
      <c r="G35" s="140"/>
      <c r="H35" s="140"/>
      <c r="I35" s="140"/>
      <c r="J35" s="140"/>
      <c r="K35" s="168"/>
      <c r="L35" s="183" t="s">
        <v>94</v>
      </c>
      <c r="M35" s="170"/>
      <c r="N35" s="172">
        <v>31</v>
      </c>
      <c r="O35" s="10" t="e">
        <f>IF(OR(AND(#REF!="知的",#REF!="陸上"),R35="×"),Q35,P35)</f>
        <v>#REF!</v>
      </c>
      <c r="P35" s="10" t="str">
        <f>IFERROR(IF(#REF!="ﾎﾞｳﾘﾝｸﾞ","◎",IF(OR(#REF!="陸上",#REF!="水泳",#REF!="卓球",#REF!="ﾎﾞｯﾁｬ",#REF!="ﾌﾗｲﾝｸﾞﾃﾞｨｽｸ",#REF!="ｱｰﾁｪﾘｰ",#REF!="砲丸投4.0kg"),INDEX(判定,MATCH(リスト!X35,縦リスト,0),MATCH(#REF!,横リスト,0)),"")),"×")</f>
        <v>×</v>
      </c>
      <c r="Q35" s="10" t="e">
        <f>IF(#REF!="","",IFERROR(IF(AND(#REF!="知的",#REF!="陸上"),INDEX(判定２,MATCH(リスト!Z35,縦リスト２,0),MATCH(#REF!,横リスト,0)),"×"),""))</f>
        <v>#REF!</v>
      </c>
      <c r="R35" s="10" t="str">
        <f>IFERROR(IF(AND(#REF!="精神",#REF!="陸上"),INDEX(判定２,MATCH(リスト!Z35,縦リスト２,0),MATCH(M35,横リスト,0)),""),"×")</f>
        <v>×</v>
      </c>
      <c r="S35" s="10" t="e">
        <f>IF(OR(AND(#REF!="知的",#REF!="陸上"),R35="×"),Q35,P35)</f>
        <v>#REF!</v>
      </c>
      <c r="T35" s="8" t="str">
        <f t="shared" si="0"/>
        <v>31　清武せいりゅう</v>
      </c>
      <c r="U35" s="162">
        <v>41</v>
      </c>
      <c r="V35" s="1">
        <v>2</v>
      </c>
      <c r="W35" s="1" t="s">
        <v>385</v>
      </c>
      <c r="X35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5" s="166"/>
      <c r="Z35" s="272" t="e">
        <f>#REF!&amp;#REF!</f>
        <v>#REF!</v>
      </c>
      <c r="AA35" s="272"/>
      <c r="AB35" s="195" t="s">
        <v>193</v>
      </c>
      <c r="AC35" s="76" t="s">
        <v>167</v>
      </c>
      <c r="AD35" s="25" t="s">
        <v>167</v>
      </c>
      <c r="AE35" s="25" t="s">
        <v>167</v>
      </c>
      <c r="AF35" s="25" t="s">
        <v>167</v>
      </c>
      <c r="AG35" s="25" t="s">
        <v>167</v>
      </c>
      <c r="AH35" s="25" t="s">
        <v>167</v>
      </c>
      <c r="AI35" s="25" t="s">
        <v>349</v>
      </c>
      <c r="AJ35" s="290" t="s">
        <v>349</v>
      </c>
      <c r="AK35" s="290" t="s">
        <v>349</v>
      </c>
      <c r="AL35" s="290" t="s">
        <v>349</v>
      </c>
      <c r="AM35" s="290" t="s">
        <v>349</v>
      </c>
      <c r="AN35" s="290" t="s">
        <v>349</v>
      </c>
      <c r="AO35" s="290" t="s">
        <v>349</v>
      </c>
      <c r="AP35" s="25" t="s">
        <v>349</v>
      </c>
      <c r="AQ35" s="25" t="s">
        <v>309</v>
      </c>
      <c r="AR35" s="25" t="s">
        <v>167</v>
      </c>
      <c r="AS35" s="25" t="s">
        <v>167</v>
      </c>
      <c r="AT35" s="25" t="s">
        <v>349</v>
      </c>
      <c r="AU35" s="275" t="s">
        <v>349</v>
      </c>
      <c r="AV35" s="25" t="s">
        <v>167</v>
      </c>
      <c r="AW35" s="25" t="s">
        <v>167</v>
      </c>
      <c r="AX35" s="25" t="s">
        <v>349</v>
      </c>
      <c r="AY35" s="42"/>
      <c r="AZ35" s="20"/>
      <c r="BA35" s="20"/>
      <c r="BB35" s="20"/>
      <c r="BC35" s="20"/>
      <c r="BD35" s="20"/>
      <c r="BE35" s="20"/>
      <c r="BF35" s="31"/>
      <c r="BG35" s="42"/>
      <c r="BH35" s="46"/>
      <c r="BI35" s="45"/>
      <c r="BJ35" s="49"/>
      <c r="BK35" s="46"/>
      <c r="BL35" s="46"/>
      <c r="BM35" s="45"/>
      <c r="BN35" s="49"/>
      <c r="BO35" s="47"/>
      <c r="BP35" s="47"/>
      <c r="BQ35" s="48"/>
      <c r="BR35" s="57"/>
      <c r="BS35" s="48"/>
      <c r="BT35" s="62"/>
      <c r="BU35" s="147" t="s">
        <v>193</v>
      </c>
    </row>
    <row r="36" spans="1:73" ht="22.5" customHeight="1" x14ac:dyDescent="0.15">
      <c r="A36" s="227"/>
      <c r="B36" s="142"/>
      <c r="C36" s="140"/>
      <c r="D36" s="140"/>
      <c r="E36" s="177"/>
      <c r="F36" s="140"/>
      <c r="G36" s="140"/>
      <c r="H36" s="140"/>
      <c r="I36" s="140"/>
      <c r="J36" s="140"/>
      <c r="K36" s="168"/>
      <c r="L36" s="183" t="s">
        <v>95</v>
      </c>
      <c r="M36" s="170"/>
      <c r="N36" s="172">
        <v>32</v>
      </c>
      <c r="O36" s="10" t="e">
        <f>IF(OR(AND(#REF!="知的",#REF!="陸上"),R36="×"),Q36,P36)</f>
        <v>#REF!</v>
      </c>
      <c r="P36" s="10" t="str">
        <f>IFERROR(IF(#REF!="ﾎﾞｳﾘﾝｸﾞ","◎",IF(OR(#REF!="陸上",#REF!="水泳",#REF!="卓球",#REF!="ﾎﾞｯﾁｬ",#REF!="ﾌﾗｲﾝｸﾞﾃﾞｨｽｸ",#REF!="ｱｰﾁｪﾘｰ",#REF!="砲丸投4.0kg"),INDEX(判定,MATCH(リスト!X36,縦リスト,0),MATCH(#REF!,横リスト,0)),"")),"×")</f>
        <v>×</v>
      </c>
      <c r="Q36" s="10" t="e">
        <f>IF(#REF!="","",IFERROR(IF(AND(#REF!="知的",#REF!="陸上"),INDEX(判定２,MATCH(リスト!Z36,縦リスト２,0),MATCH(#REF!,横リスト,0)),"×"),""))</f>
        <v>#REF!</v>
      </c>
      <c r="R36" s="10" t="str">
        <f>IFERROR(IF(AND(#REF!="精神",#REF!="陸上"),INDEX(判定２,MATCH(リスト!Z36,縦リスト２,0),MATCH(M36,横リスト,0)),""),"×")</f>
        <v>×</v>
      </c>
      <c r="S36" s="10" t="e">
        <f>IF(OR(AND(#REF!="知的",#REF!="陸上"),R36="×"),Q36,P36)</f>
        <v>#REF!</v>
      </c>
      <c r="T36" s="8" t="str">
        <f t="shared" si="0"/>
        <v>32　日南くろしお</v>
      </c>
      <c r="U36" s="162">
        <v>42</v>
      </c>
      <c r="V36" s="1">
        <v>2</v>
      </c>
      <c r="W36" s="1" t="s">
        <v>385</v>
      </c>
      <c r="X36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6" s="166"/>
      <c r="Z36" s="272" t="e">
        <f>#REF!&amp;#REF!</f>
        <v>#REF!</v>
      </c>
      <c r="AA36" s="272"/>
      <c r="AB36" s="195" t="s">
        <v>194</v>
      </c>
      <c r="AC36" s="76" t="s">
        <v>167</v>
      </c>
      <c r="AD36" s="25" t="s">
        <v>349</v>
      </c>
      <c r="AE36" s="25" t="s">
        <v>349</v>
      </c>
      <c r="AF36" s="25" t="s">
        <v>349</v>
      </c>
      <c r="AG36" s="25" t="s">
        <v>349</v>
      </c>
      <c r="AH36" s="25" t="s">
        <v>167</v>
      </c>
      <c r="AI36" s="25" t="s">
        <v>349</v>
      </c>
      <c r="AJ36" s="290" t="s">
        <v>349</v>
      </c>
      <c r="AK36" s="290" t="s">
        <v>349</v>
      </c>
      <c r="AL36" s="290" t="s">
        <v>349</v>
      </c>
      <c r="AM36" s="290" t="s">
        <v>349</v>
      </c>
      <c r="AN36" s="290" t="s">
        <v>349</v>
      </c>
      <c r="AO36" s="290" t="s">
        <v>349</v>
      </c>
      <c r="AP36" s="25" t="s">
        <v>349</v>
      </c>
      <c r="AQ36" s="25" t="s">
        <v>349</v>
      </c>
      <c r="AR36" s="25" t="s">
        <v>167</v>
      </c>
      <c r="AS36" s="25" t="s">
        <v>167</v>
      </c>
      <c r="AT36" s="25" t="s">
        <v>349</v>
      </c>
      <c r="AU36" s="275" t="s">
        <v>349</v>
      </c>
      <c r="AV36" s="25" t="s">
        <v>167</v>
      </c>
      <c r="AW36" s="25" t="s">
        <v>167</v>
      </c>
      <c r="AX36" s="25" t="s">
        <v>349</v>
      </c>
      <c r="AY36" s="42"/>
      <c r="AZ36" s="20"/>
      <c r="BA36" s="20"/>
      <c r="BB36" s="20"/>
      <c r="BC36" s="20"/>
      <c r="BD36" s="20"/>
      <c r="BE36" s="20"/>
      <c r="BF36" s="31"/>
      <c r="BG36" s="42"/>
      <c r="BH36" s="46"/>
      <c r="BI36" s="45"/>
      <c r="BJ36" s="49"/>
      <c r="BK36" s="46"/>
      <c r="BL36" s="46"/>
      <c r="BM36" s="45"/>
      <c r="BN36" s="49"/>
      <c r="BO36" s="46"/>
      <c r="BP36" s="46"/>
      <c r="BQ36" s="45"/>
      <c r="BR36" s="49"/>
      <c r="BS36" s="45"/>
      <c r="BT36" s="5"/>
      <c r="BU36" s="147" t="s">
        <v>194</v>
      </c>
    </row>
    <row r="37" spans="1:73" ht="22.5" customHeight="1" thickBot="1" x14ac:dyDescent="0.2">
      <c r="A37" s="227"/>
      <c r="B37" s="208"/>
      <c r="C37" s="209"/>
      <c r="D37" s="210"/>
      <c r="E37" s="210"/>
      <c r="F37" s="140"/>
      <c r="G37" s="140"/>
      <c r="H37" s="140"/>
      <c r="I37" s="140"/>
      <c r="J37" s="140"/>
      <c r="K37" s="168"/>
      <c r="L37" s="183" t="s">
        <v>96</v>
      </c>
      <c r="M37" s="170"/>
      <c r="N37" s="172">
        <v>33</v>
      </c>
      <c r="O37" s="10" t="e">
        <f>IF(OR(AND(#REF!="知的",#REF!="陸上"),R37="×"),Q37,P37)</f>
        <v>#REF!</v>
      </c>
      <c r="P37" s="10" t="str">
        <f>IFERROR(IF(#REF!="ﾎﾞｳﾘﾝｸﾞ","◎",IF(OR(#REF!="陸上",#REF!="水泳",#REF!="卓球",#REF!="ﾎﾞｯﾁｬ",#REF!="ﾌﾗｲﾝｸﾞﾃﾞｨｽｸ",#REF!="ｱｰﾁｪﾘｰ",#REF!="砲丸投4.0kg"),INDEX(判定,MATCH(リスト!X37,縦リスト,0),MATCH(#REF!,横リスト,0)),"")),"×")</f>
        <v>×</v>
      </c>
      <c r="Q37" s="10" t="e">
        <f>IF(#REF!="","",IFERROR(IF(AND(#REF!="知的",#REF!="陸上"),INDEX(判定２,MATCH(リスト!Z37,縦リスト２,0),MATCH(#REF!,横リスト,0)),"×"),""))</f>
        <v>#REF!</v>
      </c>
      <c r="R37" s="10" t="str">
        <f>IFERROR(IF(AND(#REF!="精神",#REF!="陸上"),INDEX(判定２,MATCH(リスト!Z37,縦リスト２,0),MATCH(M37,横リスト,0)),""),"×")</f>
        <v>×</v>
      </c>
      <c r="S37" s="10" t="e">
        <f>IF(OR(AND(#REF!="知的",#REF!="陸上"),R37="×"),Q37,P37)</f>
        <v>#REF!</v>
      </c>
      <c r="T37" s="8" t="str">
        <f t="shared" si="0"/>
        <v>33　都城さくら聴覚</v>
      </c>
      <c r="U37" s="162">
        <v>43</v>
      </c>
      <c r="V37" s="1">
        <v>2</v>
      </c>
      <c r="W37" s="1" t="s">
        <v>385</v>
      </c>
      <c r="X37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7" s="166"/>
      <c r="Z37" s="272" t="e">
        <f>#REF!&amp;#REF!</f>
        <v>#REF!</v>
      </c>
      <c r="AA37" s="272"/>
      <c r="AB37" s="196" t="s">
        <v>195</v>
      </c>
      <c r="AC37" s="25" t="s">
        <v>349</v>
      </c>
      <c r="AD37" s="25" t="s">
        <v>349</v>
      </c>
      <c r="AE37" s="25" t="s">
        <v>349</v>
      </c>
      <c r="AF37" s="25" t="s">
        <v>349</v>
      </c>
      <c r="AG37" s="25" t="s">
        <v>349</v>
      </c>
      <c r="AH37" s="25" t="s">
        <v>349</v>
      </c>
      <c r="AI37" s="25" t="s">
        <v>349</v>
      </c>
      <c r="AJ37" s="290" t="s">
        <v>349</v>
      </c>
      <c r="AK37" s="290" t="s">
        <v>349</v>
      </c>
      <c r="AL37" s="290" t="s">
        <v>349</v>
      </c>
      <c r="AM37" s="290" t="s">
        <v>349</v>
      </c>
      <c r="AN37" s="290" t="s">
        <v>349</v>
      </c>
      <c r="AO37" s="290" t="s">
        <v>349</v>
      </c>
      <c r="AP37" s="25" t="s">
        <v>349</v>
      </c>
      <c r="AQ37" s="25" t="s">
        <v>349</v>
      </c>
      <c r="AR37" s="25" t="s">
        <v>349</v>
      </c>
      <c r="AS37" s="25" t="s">
        <v>349</v>
      </c>
      <c r="AT37" s="25" t="s">
        <v>349</v>
      </c>
      <c r="AU37" s="275" t="s">
        <v>349</v>
      </c>
      <c r="AV37" s="25" t="s">
        <v>349</v>
      </c>
      <c r="AW37" s="25" t="s">
        <v>349</v>
      </c>
      <c r="AX37" s="25" t="s">
        <v>349</v>
      </c>
      <c r="AY37" s="44"/>
      <c r="AZ37" s="27"/>
      <c r="BA37" s="27"/>
      <c r="BB37" s="27"/>
      <c r="BC37" s="27"/>
      <c r="BD37" s="27"/>
      <c r="BE37" s="27"/>
      <c r="BF37" s="28"/>
      <c r="BG37" s="44"/>
      <c r="BH37" s="89"/>
      <c r="BI37" s="90"/>
      <c r="BJ37" s="91"/>
      <c r="BK37" s="89"/>
      <c r="BL37" s="89"/>
      <c r="BM37" s="90"/>
      <c r="BN37" s="91"/>
      <c r="BO37" s="89"/>
      <c r="BP37" s="89"/>
      <c r="BQ37" s="90"/>
      <c r="BR37" s="91"/>
      <c r="BS37" s="90"/>
      <c r="BT37" s="6"/>
      <c r="BU37" s="148" t="s">
        <v>195</v>
      </c>
    </row>
    <row r="38" spans="1:73" ht="22.5" customHeight="1" x14ac:dyDescent="0.15">
      <c r="A38" s="227"/>
      <c r="B38" s="142"/>
      <c r="C38" s="329" t="s">
        <v>416</v>
      </c>
      <c r="D38" s="330"/>
      <c r="E38" s="330"/>
      <c r="F38" s="331"/>
      <c r="G38" s="140"/>
      <c r="H38" s="140"/>
      <c r="I38" s="140"/>
      <c r="J38" s="140"/>
      <c r="K38" s="168"/>
      <c r="L38" s="183" t="s">
        <v>97</v>
      </c>
      <c r="M38" s="170"/>
      <c r="N38" s="172">
        <v>34</v>
      </c>
      <c r="O38" s="10" t="e">
        <f>IF(OR(AND(#REF!="知的",#REF!="陸上"),R38="×"),Q38,P38)</f>
        <v>#REF!</v>
      </c>
      <c r="P38" s="10" t="str">
        <f>IFERROR(IF(#REF!="ﾎﾞｳﾘﾝｸﾞ","◎",IF(OR(#REF!="陸上",#REF!="水泳",#REF!="卓球",#REF!="ﾎﾞｯﾁｬ",#REF!="ﾌﾗｲﾝｸﾞﾃﾞｨｽｸ",#REF!="ｱｰﾁｪﾘｰ",#REF!="砲丸投4.0kg"),INDEX(判定,MATCH(リスト!X38,縦リスト,0),MATCH(#REF!,横リスト,0)),"")),"×")</f>
        <v>×</v>
      </c>
      <c r="Q38" s="10" t="e">
        <f>IF(#REF!="","",IFERROR(IF(AND(#REF!="知的",#REF!="陸上"),INDEX(判定２,MATCH(リスト!Z38,縦リスト２,0),MATCH(#REF!,横リスト,0)),"×"),""))</f>
        <v>#REF!</v>
      </c>
      <c r="R38" s="10" t="str">
        <f>IFERROR(IF(AND(#REF!="精神",#REF!="陸上"),INDEX(判定２,MATCH(リスト!Z38,縦リスト２,0),MATCH(M38,横リスト,0)),""),"×")</f>
        <v>×</v>
      </c>
      <c r="S38" s="10" t="e">
        <f>IF(OR(AND(#REF!="知的",#REF!="陸上"),R38="×"),Q38,P38)</f>
        <v>#REF!</v>
      </c>
      <c r="T38" s="8" t="str">
        <f t="shared" si="0"/>
        <v>34　都城きりしま</v>
      </c>
      <c r="U38" s="162">
        <v>44</v>
      </c>
      <c r="V38" s="1">
        <v>2</v>
      </c>
      <c r="W38" s="1" t="s">
        <v>385</v>
      </c>
      <c r="X38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8" s="166"/>
      <c r="Z38" s="272" t="e">
        <f>#REF!&amp;#REF!</f>
        <v>#REF!</v>
      </c>
      <c r="AA38" s="272"/>
      <c r="AB38" s="197" t="s">
        <v>196</v>
      </c>
      <c r="AC38" s="78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3"/>
      <c r="AS38" s="23"/>
      <c r="AT38" s="29"/>
      <c r="AU38" s="29"/>
      <c r="AV38" s="29"/>
      <c r="AW38" s="29"/>
      <c r="AX38" s="39"/>
      <c r="AY38" s="82" t="s">
        <v>197</v>
      </c>
      <c r="AZ38" s="83" t="s">
        <v>197</v>
      </c>
      <c r="BA38" s="83" t="s">
        <v>198</v>
      </c>
      <c r="BB38" s="83" t="s">
        <v>145</v>
      </c>
      <c r="BC38" s="83" t="s">
        <v>198</v>
      </c>
      <c r="BD38" s="83" t="s">
        <v>145</v>
      </c>
      <c r="BE38" s="83" t="s">
        <v>198</v>
      </c>
      <c r="BF38" s="84" t="s">
        <v>145</v>
      </c>
      <c r="BG38" s="85"/>
      <c r="BH38" s="86"/>
      <c r="BI38" s="87"/>
      <c r="BJ38" s="88"/>
      <c r="BK38" s="86"/>
      <c r="BL38" s="86"/>
      <c r="BM38" s="87"/>
      <c r="BN38" s="88"/>
      <c r="BO38" s="86"/>
      <c r="BP38" s="86"/>
      <c r="BQ38" s="87"/>
      <c r="BR38" s="88"/>
      <c r="BS38" s="87"/>
      <c r="BT38" s="7"/>
      <c r="BU38" s="149" t="s">
        <v>196</v>
      </c>
    </row>
    <row r="39" spans="1:73" ht="22.5" customHeight="1" x14ac:dyDescent="0.15">
      <c r="A39" s="227"/>
      <c r="B39" s="142"/>
      <c r="C39" s="332"/>
      <c r="D39" s="333"/>
      <c r="E39" s="333"/>
      <c r="F39" s="334"/>
      <c r="G39" s="140"/>
      <c r="H39" s="140"/>
      <c r="I39" s="140"/>
      <c r="J39" s="140"/>
      <c r="K39" s="168"/>
      <c r="L39" s="183" t="s">
        <v>374</v>
      </c>
      <c r="M39" s="170"/>
      <c r="N39" s="172">
        <v>35</v>
      </c>
      <c r="O39" s="10" t="e">
        <f>IF(OR(AND(#REF!="知的",#REF!="陸上"),R39="×"),Q39,P39)</f>
        <v>#REF!</v>
      </c>
      <c r="P39" s="10" t="str">
        <f>IFERROR(IF(#REF!="ﾎﾞｳﾘﾝｸﾞ","◎",IF(OR(#REF!="陸上",#REF!="水泳",#REF!="卓球",#REF!="ﾎﾞｯﾁｬ",#REF!="ﾌﾗｲﾝｸﾞﾃﾞｨｽｸ",#REF!="ｱｰﾁｪﾘｰ",#REF!="砲丸投4.0kg"),INDEX(判定,MATCH(リスト!X39,縦リスト,0),MATCH(#REF!,横リスト,0)),"")),"×")</f>
        <v>×</v>
      </c>
      <c r="Q39" s="10" t="e">
        <f>IF(#REF!="","",IFERROR(IF(AND(#REF!="知的",#REF!="陸上"),INDEX(判定２,MATCH(リスト!Z39,縦リスト２,0),MATCH(#REF!,横リスト,0)),"×"),""))</f>
        <v>#REF!</v>
      </c>
      <c r="R39" s="10" t="str">
        <f>IFERROR(IF(AND(#REF!="精神",#REF!="陸上"),INDEX(判定２,MATCH(リスト!Z39,縦リスト２,0),MATCH(M39,横リスト,0)),""),"×")</f>
        <v>×</v>
      </c>
      <c r="S39" s="10" t="e">
        <f>IF(OR(AND(#REF!="知的",#REF!="陸上"),R39="×"),Q39,P39)</f>
        <v>#REF!</v>
      </c>
      <c r="T39" s="8" t="str">
        <f t="shared" si="0"/>
        <v>35　小林こすもす</v>
      </c>
      <c r="U39" s="162">
        <v>45</v>
      </c>
      <c r="V39" s="1">
        <v>2</v>
      </c>
      <c r="W39" s="1" t="s">
        <v>385</v>
      </c>
      <c r="X39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9" s="166"/>
      <c r="Z39" s="272" t="e">
        <f>#REF!&amp;#REF!</f>
        <v>#REF!</v>
      </c>
      <c r="AA39" s="272"/>
      <c r="AB39" s="195" t="s">
        <v>199</v>
      </c>
      <c r="AC39" s="79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5"/>
      <c r="AS39" s="25"/>
      <c r="AT39" s="20"/>
      <c r="AU39" s="20"/>
      <c r="AV39" s="20"/>
      <c r="AW39" s="20"/>
      <c r="AX39" s="40"/>
      <c r="AY39" s="43" t="s">
        <v>197</v>
      </c>
      <c r="AZ39" s="25" t="s">
        <v>197</v>
      </c>
      <c r="BA39" s="25" t="s">
        <v>198</v>
      </c>
      <c r="BB39" s="25" t="s">
        <v>145</v>
      </c>
      <c r="BC39" s="25" t="s">
        <v>198</v>
      </c>
      <c r="BD39" s="25" t="s">
        <v>145</v>
      </c>
      <c r="BE39" s="25" t="s">
        <v>198</v>
      </c>
      <c r="BF39" s="26" t="s">
        <v>145</v>
      </c>
      <c r="BG39" s="42"/>
      <c r="BH39" s="46"/>
      <c r="BI39" s="45"/>
      <c r="BJ39" s="49"/>
      <c r="BK39" s="46"/>
      <c r="BL39" s="46"/>
      <c r="BM39" s="45"/>
      <c r="BN39" s="49"/>
      <c r="BO39" s="46"/>
      <c r="BP39" s="46"/>
      <c r="BQ39" s="45"/>
      <c r="BR39" s="49"/>
      <c r="BS39" s="45"/>
      <c r="BT39" s="5"/>
      <c r="BU39" s="147" t="s">
        <v>199</v>
      </c>
    </row>
    <row r="40" spans="1:73" ht="22.5" customHeight="1" thickBot="1" x14ac:dyDescent="0.2">
      <c r="A40" s="227"/>
      <c r="B40" s="208"/>
      <c r="C40" s="335"/>
      <c r="D40" s="336"/>
      <c r="E40" s="336"/>
      <c r="F40" s="337"/>
      <c r="G40" s="140"/>
      <c r="H40" s="140"/>
      <c r="I40" s="140"/>
      <c r="J40" s="140"/>
      <c r="K40" s="168"/>
      <c r="L40" s="183" t="s">
        <v>98</v>
      </c>
      <c r="M40" s="170"/>
      <c r="N40" s="172">
        <v>36</v>
      </c>
      <c r="O40" s="10" t="e">
        <f>IF(OR(AND(#REF!="知的",#REF!="陸上"),R40="×"),Q40,P40)</f>
        <v>#REF!</v>
      </c>
      <c r="P40" s="10" t="str">
        <f>IFERROR(IF(#REF!="ﾎﾞｳﾘﾝｸﾞ","◎",IF(OR(#REF!="陸上",#REF!="水泳",#REF!="卓球",#REF!="ﾎﾞｯﾁｬ",#REF!="ﾌﾗｲﾝｸﾞﾃﾞｨｽｸ",#REF!="ｱｰﾁｪﾘｰ",#REF!="砲丸投4.0kg"),INDEX(判定,MATCH(リスト!X40,縦リスト,0),MATCH(#REF!,横リスト,0)),"")),"×")</f>
        <v>×</v>
      </c>
      <c r="Q40" s="10" t="e">
        <f>IF(#REF!="","",IFERROR(IF(AND(#REF!="知的",#REF!="陸上"),INDEX(判定２,MATCH(リスト!Z40,縦リスト２,0),MATCH(#REF!,横リスト,0)),"×"),""))</f>
        <v>#REF!</v>
      </c>
      <c r="R40" s="10" t="str">
        <f>IFERROR(IF(AND(#REF!="精神",#REF!="陸上"),INDEX(判定２,MATCH(リスト!Z40,縦リスト２,0),MATCH(M40,横リスト,0)),""),"×")</f>
        <v>×</v>
      </c>
      <c r="S40" s="10" t="e">
        <f>IF(OR(AND(#REF!="知的",#REF!="陸上"),R40="×"),Q40,P40)</f>
        <v>#REF!</v>
      </c>
      <c r="T40" s="8" t="str">
        <f t="shared" si="0"/>
        <v>36　児湯るぴなす</v>
      </c>
      <c r="U40" s="162">
        <v>46</v>
      </c>
      <c r="V40" s="1">
        <v>2</v>
      </c>
      <c r="W40" s="1" t="s">
        <v>385</v>
      </c>
      <c r="X40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0" s="166"/>
      <c r="Z40" s="272" t="e">
        <f>#REF!&amp;#REF!</f>
        <v>#REF!</v>
      </c>
      <c r="AA40" s="272"/>
      <c r="AB40" s="195" t="s">
        <v>200</v>
      </c>
      <c r="AC40" s="79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5"/>
      <c r="AS40" s="25"/>
      <c r="AT40" s="20"/>
      <c r="AU40" s="20"/>
      <c r="AV40" s="20"/>
      <c r="AW40" s="20"/>
      <c r="AX40" s="40"/>
      <c r="AY40" s="43" t="s">
        <v>197</v>
      </c>
      <c r="AZ40" s="25" t="s">
        <v>197</v>
      </c>
      <c r="BA40" s="25" t="s">
        <v>198</v>
      </c>
      <c r="BB40" s="25" t="s">
        <v>145</v>
      </c>
      <c r="BC40" s="25" t="s">
        <v>198</v>
      </c>
      <c r="BD40" s="25" t="s">
        <v>145</v>
      </c>
      <c r="BE40" s="25" t="s">
        <v>198</v>
      </c>
      <c r="BF40" s="26" t="s">
        <v>145</v>
      </c>
      <c r="BG40" s="42"/>
      <c r="BH40" s="46"/>
      <c r="BI40" s="45"/>
      <c r="BJ40" s="49"/>
      <c r="BK40" s="46"/>
      <c r="BL40" s="46"/>
      <c r="BM40" s="45"/>
      <c r="BN40" s="49"/>
      <c r="BO40" s="46"/>
      <c r="BP40" s="46"/>
      <c r="BQ40" s="45"/>
      <c r="BR40" s="49"/>
      <c r="BS40" s="45"/>
      <c r="BT40" s="5"/>
      <c r="BU40" s="147" t="s">
        <v>200</v>
      </c>
    </row>
    <row r="41" spans="1:73" ht="22.5" customHeight="1" x14ac:dyDescent="0.15">
      <c r="A41" s="227"/>
      <c r="B41" s="181"/>
      <c r="G41" s="140"/>
      <c r="H41" s="140"/>
      <c r="I41" s="140"/>
      <c r="J41" s="140"/>
      <c r="K41" s="168"/>
      <c r="L41" s="183" t="s">
        <v>99</v>
      </c>
      <c r="M41" s="170"/>
      <c r="N41" s="172">
        <v>37</v>
      </c>
      <c r="O41" s="10" t="e">
        <f>IF(OR(AND(#REF!="知的",#REF!="陸上"),R41="×"),Q41,P41)</f>
        <v>#REF!</v>
      </c>
      <c r="P41" s="10" t="str">
        <f>IFERROR(IF(#REF!="ﾎﾞｳﾘﾝｸﾞ","◎",IF(OR(#REF!="陸上",#REF!="水泳",#REF!="卓球",#REF!="ﾎﾞｯﾁｬ",#REF!="ﾌﾗｲﾝｸﾞﾃﾞｨｽｸ",#REF!="ｱｰﾁｪﾘｰ",#REF!="砲丸投4.0kg"),INDEX(判定,MATCH(リスト!X41,縦リスト,0),MATCH(#REF!,横リスト,0)),"")),"×")</f>
        <v>×</v>
      </c>
      <c r="Q41" s="10" t="e">
        <f>IF(#REF!="","",IFERROR(IF(AND(#REF!="知的",#REF!="陸上"),INDEX(判定２,MATCH(リスト!Z41,縦リスト２,0),MATCH(#REF!,横リスト,0)),"×"),""))</f>
        <v>#REF!</v>
      </c>
      <c r="R41" s="10" t="str">
        <f>IFERROR(IF(AND(#REF!="精神",#REF!="陸上"),INDEX(判定２,MATCH(リスト!Z41,縦リスト２,0),MATCH(M41,横リスト,0)),""),"×")</f>
        <v>×</v>
      </c>
      <c r="S41" s="10" t="e">
        <f>IF(OR(AND(#REF!="知的",#REF!="陸上"),R41="×"),Q41,P41)</f>
        <v>#REF!</v>
      </c>
      <c r="T41" s="8" t="str">
        <f t="shared" si="0"/>
        <v>37　日向ひまわり</v>
      </c>
      <c r="U41" s="162">
        <v>47</v>
      </c>
      <c r="V41" s="1">
        <v>2</v>
      </c>
      <c r="W41" s="1" t="s">
        <v>385</v>
      </c>
      <c r="X41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1" s="166"/>
      <c r="Z41" s="272" t="e">
        <f>#REF!&amp;#REF!</f>
        <v>#REF!</v>
      </c>
      <c r="AA41" s="272"/>
      <c r="AB41" s="195" t="s">
        <v>201</v>
      </c>
      <c r="AC41" s="79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5"/>
      <c r="AS41" s="25"/>
      <c r="AT41" s="20"/>
      <c r="AU41" s="20"/>
      <c r="AV41" s="20"/>
      <c r="AW41" s="20"/>
      <c r="AX41" s="40"/>
      <c r="AY41" s="43" t="s">
        <v>197</v>
      </c>
      <c r="AZ41" s="25" t="s">
        <v>197</v>
      </c>
      <c r="BA41" s="25" t="s">
        <v>198</v>
      </c>
      <c r="BB41" s="25" t="s">
        <v>145</v>
      </c>
      <c r="BC41" s="25" t="s">
        <v>198</v>
      </c>
      <c r="BD41" s="25" t="s">
        <v>145</v>
      </c>
      <c r="BE41" s="25" t="s">
        <v>198</v>
      </c>
      <c r="BF41" s="26" t="s">
        <v>145</v>
      </c>
      <c r="BG41" s="42"/>
      <c r="BH41" s="46"/>
      <c r="BI41" s="45"/>
      <c r="BJ41" s="49"/>
      <c r="BK41" s="46"/>
      <c r="BL41" s="46"/>
      <c r="BM41" s="45"/>
      <c r="BN41" s="49"/>
      <c r="BO41" s="46"/>
      <c r="BP41" s="46"/>
      <c r="BQ41" s="45"/>
      <c r="BR41" s="49"/>
      <c r="BS41" s="45"/>
      <c r="BT41" s="5"/>
      <c r="BU41" s="147" t="s">
        <v>201</v>
      </c>
    </row>
    <row r="42" spans="1:73" ht="22.5" customHeight="1" x14ac:dyDescent="0.15">
      <c r="A42" s="227"/>
      <c r="C42" s="295"/>
      <c r="D42" s="295"/>
      <c r="E42" s="295"/>
      <c r="F42" s="295"/>
      <c r="G42" s="295"/>
      <c r="H42" s="295"/>
      <c r="I42" s="296"/>
      <c r="J42" s="140"/>
      <c r="K42" s="168"/>
      <c r="L42" s="183" t="s">
        <v>39</v>
      </c>
      <c r="M42" s="170"/>
      <c r="N42" s="172">
        <v>38</v>
      </c>
      <c r="O42" s="10" t="e">
        <f>IF(OR(AND(#REF!="知的",#REF!="陸上"),R42="×"),Q42,P42)</f>
        <v>#REF!</v>
      </c>
      <c r="P42" s="10" t="str">
        <f>IFERROR(IF(#REF!="ﾎﾞｳﾘﾝｸﾞ","◎",IF(OR(#REF!="陸上",#REF!="水泳",#REF!="卓球",#REF!="ﾎﾞｯﾁｬ",#REF!="ﾌﾗｲﾝｸﾞﾃﾞｨｽｸ",#REF!="ｱｰﾁｪﾘｰ",#REF!="砲丸投4.0kg"),INDEX(判定,MATCH(リスト!X42,縦リスト,0),MATCH(#REF!,横リスト,0)),"")),"×")</f>
        <v>×</v>
      </c>
      <c r="Q42" s="10" t="e">
        <f>IF(#REF!="","",IFERROR(IF(AND(#REF!="知的",#REF!="陸上"),INDEX(判定２,MATCH(リスト!Z42,縦リスト２,0),MATCH(#REF!,横リスト,0)),"×"),""))</f>
        <v>#REF!</v>
      </c>
      <c r="R42" s="10" t="str">
        <f>IFERROR(IF(AND(#REF!="精神",#REF!="陸上"),INDEX(判定２,MATCH(リスト!Z42,縦リスト２,0),MATCH(M42,横リスト,0)),""),"×")</f>
        <v>×</v>
      </c>
      <c r="S42" s="10" t="e">
        <f>IF(OR(AND(#REF!="知的",#REF!="陸上"),R42="×"),Q42,P42)</f>
        <v>#REF!</v>
      </c>
      <c r="T42" s="8" t="str">
        <f t="shared" si="0"/>
        <v>38　延岡しろやま</v>
      </c>
      <c r="U42" s="162">
        <v>48</v>
      </c>
      <c r="V42" s="1">
        <v>2</v>
      </c>
      <c r="W42" s="1" t="s">
        <v>385</v>
      </c>
      <c r="X42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2" s="166"/>
      <c r="Z42" s="272" t="e">
        <f>#REF!&amp;#REF!</f>
        <v>#REF!</v>
      </c>
      <c r="AA42" s="272"/>
      <c r="AB42" s="195" t="s">
        <v>202</v>
      </c>
      <c r="AC42" s="79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30"/>
      <c r="AS42" s="30"/>
      <c r="AT42" s="20"/>
      <c r="AU42" s="20"/>
      <c r="AV42" s="20"/>
      <c r="AW42" s="20"/>
      <c r="AX42" s="40"/>
      <c r="AY42" s="43" t="s">
        <v>197</v>
      </c>
      <c r="AZ42" s="25" t="s">
        <v>197</v>
      </c>
      <c r="BA42" s="25" t="s">
        <v>198</v>
      </c>
      <c r="BB42" s="25" t="s">
        <v>145</v>
      </c>
      <c r="BC42" s="25" t="s">
        <v>198</v>
      </c>
      <c r="BD42" s="25" t="s">
        <v>145</v>
      </c>
      <c r="BE42" s="25" t="s">
        <v>198</v>
      </c>
      <c r="BF42" s="26" t="s">
        <v>145</v>
      </c>
      <c r="BG42" s="42"/>
      <c r="BH42" s="46"/>
      <c r="BI42" s="45"/>
      <c r="BJ42" s="49"/>
      <c r="BK42" s="46"/>
      <c r="BL42" s="46"/>
      <c r="BM42" s="45"/>
      <c r="BN42" s="49"/>
      <c r="BO42" s="46"/>
      <c r="BP42" s="46"/>
      <c r="BQ42" s="45"/>
      <c r="BR42" s="49"/>
      <c r="BS42" s="45"/>
      <c r="BT42" s="5"/>
      <c r="BU42" s="147" t="s">
        <v>202</v>
      </c>
    </row>
    <row r="43" spans="1:73" ht="22.5" customHeight="1" x14ac:dyDescent="0.15">
      <c r="A43" s="227"/>
      <c r="C43" s="139"/>
      <c r="D43" s="139"/>
      <c r="E43" s="139"/>
      <c r="F43" s="139"/>
      <c r="G43" s="139"/>
      <c r="H43" s="139"/>
      <c r="I43" s="139"/>
      <c r="J43" s="140"/>
      <c r="K43" s="168"/>
      <c r="L43" s="183" t="s">
        <v>31</v>
      </c>
      <c r="M43" s="170"/>
      <c r="N43" s="172">
        <v>39</v>
      </c>
      <c r="O43" s="10" t="e">
        <f>IF(OR(AND(#REF!="知的",#REF!="陸上"),R43="×"),Q43,P43)</f>
        <v>#REF!</v>
      </c>
      <c r="P43" s="10" t="str">
        <f>IFERROR(IF(#REF!="ﾎﾞｳﾘﾝｸﾞ","◎",IF(OR(#REF!="陸上",#REF!="水泳",#REF!="卓球",#REF!="ﾎﾞｯﾁｬ",#REF!="ﾌﾗｲﾝｸﾞﾃﾞｨｽｸ",#REF!="ｱｰﾁｪﾘｰ",#REF!="砲丸投4.0kg"),INDEX(判定,MATCH(リスト!X43,縦リスト,0),MATCH(#REF!,横リスト,0)),"")),"×")</f>
        <v>×</v>
      </c>
      <c r="Q43" s="10" t="e">
        <f>IF(#REF!="","",IFERROR(IF(AND(#REF!="知的",#REF!="陸上"),INDEX(判定２,MATCH(リスト!Z43,縦リスト２,0),MATCH(#REF!,横リスト,0)),"×"),""))</f>
        <v>#REF!</v>
      </c>
      <c r="R43" s="10" t="str">
        <f>IFERROR(IF(AND(#REF!="精神",#REF!="陸上"),INDEX(判定２,MATCH(リスト!Z43,縦リスト２,0),MATCH(M43,横リスト,0)),""),"×")</f>
        <v>×</v>
      </c>
      <c r="S43" s="10" t="e">
        <f>IF(OR(AND(#REF!="知的",#REF!="陸上"),R43="×"),Q43,P43)</f>
        <v>#REF!</v>
      </c>
      <c r="T43" s="8" t="str">
        <f t="shared" si="0"/>
        <v>39　延岡しろやま高千穂校</v>
      </c>
      <c r="U43" s="162">
        <v>49</v>
      </c>
      <c r="V43" s="1">
        <v>2</v>
      </c>
      <c r="W43" s="1" t="s">
        <v>385</v>
      </c>
      <c r="X43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3" s="166"/>
      <c r="Z43" s="272" t="e">
        <f>#REF!&amp;#REF!</f>
        <v>#REF!</v>
      </c>
      <c r="AA43" s="272"/>
      <c r="AB43" s="195" t="s">
        <v>203</v>
      </c>
      <c r="AC43" s="79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5"/>
      <c r="AS43" s="25"/>
      <c r="AT43" s="20"/>
      <c r="AU43" s="20"/>
      <c r="AV43" s="20"/>
      <c r="AW43" s="20"/>
      <c r="AX43" s="40"/>
      <c r="AY43" s="43" t="s">
        <v>197</v>
      </c>
      <c r="AZ43" s="25" t="s">
        <v>197</v>
      </c>
      <c r="BA43" s="25" t="s">
        <v>198</v>
      </c>
      <c r="BB43" s="25" t="s">
        <v>145</v>
      </c>
      <c r="BC43" s="25" t="s">
        <v>198</v>
      </c>
      <c r="BD43" s="25" t="s">
        <v>145</v>
      </c>
      <c r="BE43" s="25" t="s">
        <v>198</v>
      </c>
      <c r="BF43" s="26" t="s">
        <v>145</v>
      </c>
      <c r="BG43" s="42"/>
      <c r="BH43" s="46"/>
      <c r="BI43" s="45"/>
      <c r="BJ43" s="49"/>
      <c r="BK43" s="46"/>
      <c r="BL43" s="46"/>
      <c r="BM43" s="45"/>
      <c r="BN43" s="49"/>
      <c r="BO43" s="46"/>
      <c r="BP43" s="46"/>
      <c r="BQ43" s="45"/>
      <c r="BR43" s="49"/>
      <c r="BS43" s="45"/>
      <c r="BT43" s="5"/>
      <c r="BU43" s="147" t="s">
        <v>203</v>
      </c>
    </row>
    <row r="44" spans="1:73" ht="22.5" customHeight="1" x14ac:dyDescent="0.15">
      <c r="A44" s="227"/>
      <c r="C44" s="295" t="s">
        <v>36</v>
      </c>
      <c r="D44" s="295" t="s">
        <v>7</v>
      </c>
      <c r="E44" s="295" t="s">
        <v>22</v>
      </c>
      <c r="F44" s="295" t="s">
        <v>37</v>
      </c>
      <c r="G44" s="295" t="s">
        <v>257</v>
      </c>
      <c r="H44" s="295" t="s">
        <v>6</v>
      </c>
      <c r="I44" s="296" t="s">
        <v>10</v>
      </c>
      <c r="J44" s="140"/>
      <c r="K44" s="168"/>
      <c r="L44" s="183" t="s">
        <v>28</v>
      </c>
      <c r="M44" s="170"/>
      <c r="N44" s="172">
        <v>40</v>
      </c>
      <c r="O44" s="10" t="e">
        <f>IF(OR(AND(#REF!="知的",#REF!="陸上"),R44="×"),Q44,P44)</f>
        <v>#REF!</v>
      </c>
      <c r="P44" s="10" t="str">
        <f>IFERROR(IF(#REF!="ﾎﾞｳﾘﾝｸﾞ","◎",IF(OR(#REF!="陸上",#REF!="水泳",#REF!="卓球",#REF!="ﾎﾞｯﾁｬ",#REF!="ﾌﾗｲﾝｸﾞﾃﾞｨｽｸ",#REF!="ｱｰﾁｪﾘｰ",#REF!="砲丸投4.0kg"),INDEX(判定,MATCH(リスト!X44,縦リスト,0),MATCH(#REF!,横リスト,0)),"")),"×")</f>
        <v>×</v>
      </c>
      <c r="Q44" s="10" t="e">
        <f>IF(#REF!="","",IFERROR(IF(AND(#REF!="知的",#REF!="陸上"),INDEX(判定２,MATCH(リスト!Z44,縦リスト２,0),MATCH(#REF!,横リスト,0)),"×"),""))</f>
        <v>#REF!</v>
      </c>
      <c r="R44" s="10" t="str">
        <f>IFERROR(IF(AND(#REF!="精神",#REF!="陸上"),INDEX(判定２,MATCH(リスト!Z44,縦リスト２,0),MATCH(M44,横リスト,0)),""),"×")</f>
        <v>×</v>
      </c>
      <c r="S44" s="10" t="e">
        <f>IF(OR(AND(#REF!="知的",#REF!="陸上"),R44="×"),Q44,P44)</f>
        <v>#REF!</v>
      </c>
      <c r="T44" s="8" t="str">
        <f t="shared" si="0"/>
        <v>40　日章学園</v>
      </c>
      <c r="U44" s="162">
        <v>50</v>
      </c>
      <c r="V44" s="1">
        <v>2</v>
      </c>
      <c r="W44" s="1" t="s">
        <v>385</v>
      </c>
      <c r="X44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4" s="166"/>
      <c r="Z44" s="272" t="e">
        <f>#REF!&amp;#REF!</f>
        <v>#REF!</v>
      </c>
      <c r="AA44" s="272"/>
      <c r="AB44" s="195" t="s">
        <v>204</v>
      </c>
      <c r="AC44" s="79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5"/>
      <c r="AS44" s="25"/>
      <c r="AT44" s="20"/>
      <c r="AU44" s="20"/>
      <c r="AV44" s="20"/>
      <c r="AW44" s="20"/>
      <c r="AX44" s="40"/>
      <c r="AY44" s="43" t="s">
        <v>197</v>
      </c>
      <c r="AZ44" s="25" t="s">
        <v>197</v>
      </c>
      <c r="BA44" s="25" t="s">
        <v>198</v>
      </c>
      <c r="BB44" s="25" t="s">
        <v>145</v>
      </c>
      <c r="BC44" s="25" t="s">
        <v>198</v>
      </c>
      <c r="BD44" s="25" t="s">
        <v>145</v>
      </c>
      <c r="BE44" s="25" t="s">
        <v>198</v>
      </c>
      <c r="BF44" s="26" t="s">
        <v>145</v>
      </c>
      <c r="BG44" s="42"/>
      <c r="BH44" s="46"/>
      <c r="BI44" s="45"/>
      <c r="BJ44" s="49"/>
      <c r="BK44" s="46"/>
      <c r="BL44" s="46"/>
      <c r="BM44" s="45"/>
      <c r="BN44" s="49"/>
      <c r="BO44" s="46"/>
      <c r="BP44" s="46"/>
      <c r="BQ44" s="45"/>
      <c r="BR44" s="49"/>
      <c r="BS44" s="45"/>
      <c r="BT44" s="5"/>
      <c r="BU44" s="147" t="s">
        <v>204</v>
      </c>
    </row>
    <row r="45" spans="1:73" ht="22.5" customHeight="1" x14ac:dyDescent="0.15">
      <c r="A45" s="227"/>
      <c r="B45" s="10" t="e">
        <f>#REF!</f>
        <v>#REF!</v>
      </c>
      <c r="C45" s="139" t="e">
        <f>COUNTIFS(#REF!,C44)</f>
        <v>#REF!</v>
      </c>
      <c r="D45" s="139" t="e">
        <f>COUNTIFS(#REF!,D44)</f>
        <v>#REF!</v>
      </c>
      <c r="E45" s="139" t="e">
        <f>COUNTIFS(#REF!,E44)</f>
        <v>#REF!</v>
      </c>
      <c r="F45" s="139" t="e">
        <f>COUNTIFS(#REF!,F44)</f>
        <v>#REF!</v>
      </c>
      <c r="G45" s="139" t="e">
        <f>COUNTIFS(#REF!,G44)</f>
        <v>#REF!</v>
      </c>
      <c r="H45" s="139" t="e">
        <f>COUNTIFS(#REF!,H44)</f>
        <v>#REF!</v>
      </c>
      <c r="I45" s="139" t="e">
        <f>SUM(C45:H45)</f>
        <v>#REF!</v>
      </c>
      <c r="J45" s="140"/>
      <c r="K45" s="168"/>
      <c r="L45" s="183" t="s">
        <v>146</v>
      </c>
      <c r="M45" s="170"/>
      <c r="N45" s="172">
        <v>41</v>
      </c>
      <c r="O45" s="10" t="e">
        <f>IF(OR(AND(#REF!="知的",#REF!="陸上"),R45="×"),Q45,P45)</f>
        <v>#REF!</v>
      </c>
      <c r="P45" s="10" t="str">
        <f>IFERROR(IF(#REF!="ﾎﾞｳﾘﾝｸﾞ","◎",IF(OR(#REF!="陸上",#REF!="水泳",#REF!="卓球",#REF!="ﾎﾞｯﾁｬ",#REF!="ﾌﾗｲﾝｸﾞﾃﾞｨｽｸ",#REF!="ｱｰﾁｪﾘｰ",#REF!="砲丸投4.0kg"),INDEX(判定,MATCH(リスト!X45,縦リスト,0),MATCH(#REF!,横リスト,0)),"")),"×")</f>
        <v>×</v>
      </c>
      <c r="Q45" s="10" t="e">
        <f>IF(#REF!="","",IFERROR(IF(AND(#REF!="知的",#REF!="陸上"),INDEX(判定２,MATCH(リスト!Z45,縦リスト２,0),MATCH(#REF!,横リスト,0)),"×"),""))</f>
        <v>#REF!</v>
      </c>
      <c r="R45" s="10" t="str">
        <f>IFERROR(IF(AND(#REF!="精神",#REF!="陸上"),INDEX(判定２,MATCH(リスト!Z45,縦リスト２,0),MATCH(M45,横リスト,0)),""),"×")</f>
        <v>×</v>
      </c>
      <c r="S45" s="10" t="e">
        <f>IF(OR(AND(#REF!="知的",#REF!="陸上"),R45="×"),Q45,P45)</f>
        <v>#REF!</v>
      </c>
      <c r="T45" s="8" t="str">
        <f t="shared" si="0"/>
        <v>41　中央福祉こどもセンター</v>
      </c>
      <c r="U45" s="162">
        <v>51</v>
      </c>
      <c r="V45" s="1">
        <v>2</v>
      </c>
      <c r="W45" s="1" t="s">
        <v>385</v>
      </c>
      <c r="X45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5" s="166"/>
      <c r="Z45" s="272" t="e">
        <f>#REF!&amp;#REF!</f>
        <v>#REF!</v>
      </c>
      <c r="AA45" s="272"/>
      <c r="AB45" s="195" t="s">
        <v>205</v>
      </c>
      <c r="AC45" s="79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5"/>
      <c r="AS45" s="25"/>
      <c r="AT45" s="20"/>
      <c r="AU45" s="20"/>
      <c r="AV45" s="20"/>
      <c r="AW45" s="20"/>
      <c r="AX45" s="40"/>
      <c r="AY45" s="43" t="s">
        <v>197</v>
      </c>
      <c r="AZ45" s="25" t="s">
        <v>197</v>
      </c>
      <c r="BA45" s="25" t="s">
        <v>198</v>
      </c>
      <c r="BB45" s="25" t="s">
        <v>145</v>
      </c>
      <c r="BC45" s="25" t="s">
        <v>198</v>
      </c>
      <c r="BD45" s="25" t="s">
        <v>145</v>
      </c>
      <c r="BE45" s="25" t="s">
        <v>198</v>
      </c>
      <c r="BF45" s="26" t="s">
        <v>145</v>
      </c>
      <c r="BG45" s="42"/>
      <c r="BH45" s="46"/>
      <c r="BI45" s="45"/>
      <c r="BJ45" s="49"/>
      <c r="BK45" s="46"/>
      <c r="BL45" s="46"/>
      <c r="BM45" s="45"/>
      <c r="BN45" s="49"/>
      <c r="BO45" s="46"/>
      <c r="BP45" s="46"/>
      <c r="BQ45" s="45"/>
      <c r="BR45" s="49"/>
      <c r="BS45" s="45"/>
      <c r="BT45" s="5"/>
      <c r="BU45" s="147" t="s">
        <v>205</v>
      </c>
    </row>
    <row r="46" spans="1:73" ht="22.5" customHeight="1" x14ac:dyDescent="0.15">
      <c r="A46" s="227"/>
      <c r="B46" s="143"/>
      <c r="C46" s="140"/>
      <c r="D46" s="139"/>
      <c r="E46" s="139"/>
      <c r="F46" s="139"/>
      <c r="G46" s="139"/>
      <c r="H46" s="139"/>
      <c r="I46" s="140"/>
      <c r="J46" s="140"/>
      <c r="K46" s="168"/>
      <c r="L46" s="183" t="s">
        <v>147</v>
      </c>
      <c r="M46" s="170"/>
      <c r="N46" s="172">
        <v>42</v>
      </c>
      <c r="O46" s="10" t="e">
        <f>IF(OR(AND(#REF!="知的",#REF!="陸上"),R46="×"),Q46,P46)</f>
        <v>#REF!</v>
      </c>
      <c r="P46" s="10" t="str">
        <f>IFERROR(IF(#REF!="ﾎﾞｳﾘﾝｸﾞ","◎",IF(OR(#REF!="陸上",#REF!="水泳",#REF!="卓球",#REF!="ﾎﾞｯﾁｬ",#REF!="ﾌﾗｲﾝｸﾞﾃﾞｨｽｸ",#REF!="ｱｰﾁｪﾘｰ",#REF!="砲丸投4.0kg"),INDEX(判定,MATCH(リスト!X46,縦リスト,0),MATCH(#REF!,横リスト,0)),"")),"×")</f>
        <v>×</v>
      </c>
      <c r="Q46" s="10" t="e">
        <f>IF(#REF!="","",IFERROR(IF(AND(#REF!="知的",#REF!="陸上"),INDEX(判定２,MATCH(リスト!Z46,縦リスト２,0),MATCH(#REF!,横リスト,0)),"×"),""))</f>
        <v>#REF!</v>
      </c>
      <c r="R46" s="10" t="str">
        <f>IFERROR(IF(AND(#REF!="精神",#REF!="陸上"),INDEX(判定２,MATCH(リスト!Z46,縦リスト２,0),MATCH(M46,横リスト,0)),""),"×")</f>
        <v>×</v>
      </c>
      <c r="S46" s="10" t="e">
        <f>IF(OR(AND(#REF!="知的",#REF!="陸上"),R46="×"),Q46,P46)</f>
        <v>#REF!</v>
      </c>
      <c r="T46" s="8" t="str">
        <f t="shared" si="0"/>
        <v>42　南部福祉こどもセンター</v>
      </c>
      <c r="U46" s="162">
        <v>52</v>
      </c>
      <c r="V46" s="1">
        <v>2</v>
      </c>
      <c r="W46" s="1" t="s">
        <v>385</v>
      </c>
      <c r="X46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6" s="166"/>
      <c r="Z46" s="272" t="e">
        <f>#REF!&amp;#REF!</f>
        <v>#REF!</v>
      </c>
      <c r="AA46" s="272"/>
      <c r="AB46" s="195" t="s">
        <v>206</v>
      </c>
      <c r="AC46" s="79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5"/>
      <c r="AS46" s="25"/>
      <c r="AT46" s="20"/>
      <c r="AU46" s="20"/>
      <c r="AV46" s="20"/>
      <c r="AW46" s="20"/>
      <c r="AX46" s="40"/>
      <c r="AY46" s="43" t="s">
        <v>197</v>
      </c>
      <c r="AZ46" s="25" t="s">
        <v>197</v>
      </c>
      <c r="BA46" s="25" t="s">
        <v>198</v>
      </c>
      <c r="BB46" s="25" t="s">
        <v>145</v>
      </c>
      <c r="BC46" s="25" t="s">
        <v>198</v>
      </c>
      <c r="BD46" s="25" t="s">
        <v>145</v>
      </c>
      <c r="BE46" s="25" t="s">
        <v>197</v>
      </c>
      <c r="BF46" s="26" t="s">
        <v>349</v>
      </c>
      <c r="BG46" s="42"/>
      <c r="BH46" s="46"/>
      <c r="BI46" s="45"/>
      <c r="BJ46" s="49"/>
      <c r="BK46" s="46"/>
      <c r="BL46" s="46"/>
      <c r="BM46" s="45"/>
      <c r="BN46" s="49"/>
      <c r="BO46" s="46"/>
      <c r="BP46" s="46"/>
      <c r="BQ46" s="45"/>
      <c r="BR46" s="49"/>
      <c r="BS46" s="45"/>
      <c r="BT46" s="5"/>
      <c r="BU46" s="147" t="s">
        <v>206</v>
      </c>
    </row>
    <row r="47" spans="1:73" ht="22.5" customHeight="1" x14ac:dyDescent="0.15">
      <c r="A47" s="227"/>
      <c r="B47" s="143"/>
      <c r="C47" s="140"/>
      <c r="D47" s="139"/>
      <c r="E47" s="139"/>
      <c r="F47" s="139"/>
      <c r="G47" s="139"/>
      <c r="H47" s="140"/>
      <c r="I47" s="140"/>
      <c r="J47" s="140"/>
      <c r="K47" s="168"/>
      <c r="L47" s="183" t="s">
        <v>148</v>
      </c>
      <c r="M47" s="170"/>
      <c r="N47" s="172">
        <v>43</v>
      </c>
      <c r="O47" s="10" t="e">
        <f>IF(OR(AND(#REF!="知的",#REF!="陸上"),R47="×"),Q47,P47)</f>
        <v>#REF!</v>
      </c>
      <c r="P47" s="10" t="str">
        <f>IFERROR(IF(#REF!="ﾎﾞｳﾘﾝｸﾞ","◎",IF(OR(#REF!="陸上",#REF!="水泳",#REF!="卓球",#REF!="ﾎﾞｯﾁｬ",#REF!="ﾌﾗｲﾝｸﾞﾃﾞｨｽｸ",#REF!="ｱｰﾁｪﾘｰ",#REF!="砲丸投4.0kg"),INDEX(判定,MATCH(リスト!X47,縦リスト,0),MATCH(#REF!,横リスト,0)),"")),"×")</f>
        <v>×</v>
      </c>
      <c r="Q47" s="10" t="e">
        <f>IF(#REF!="","",IFERROR(IF(AND(#REF!="知的",#REF!="陸上"),INDEX(判定２,MATCH(リスト!Z47,縦リスト２,0),MATCH(#REF!,横リスト,0)),"×"),""))</f>
        <v>#REF!</v>
      </c>
      <c r="R47" s="10" t="str">
        <f>IFERROR(IF(AND(#REF!="精神",#REF!="陸上"),INDEX(判定２,MATCH(リスト!Z47,縦リスト２,0),MATCH(M47,横リスト,0)),""),"×")</f>
        <v>×</v>
      </c>
      <c r="S47" s="10" t="e">
        <f>IF(OR(AND(#REF!="知的",#REF!="陸上"),R47="×"),Q47,P47)</f>
        <v>#REF!</v>
      </c>
      <c r="T47" s="8" t="str">
        <f t="shared" si="0"/>
        <v>43　児湯福祉事務所</v>
      </c>
      <c r="U47" s="162">
        <v>53</v>
      </c>
      <c r="V47" s="1">
        <v>2</v>
      </c>
      <c r="W47" s="1" t="s">
        <v>385</v>
      </c>
      <c r="X47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7" s="166"/>
      <c r="Z47" s="272" t="e">
        <f>#REF!&amp;#REF!</f>
        <v>#REF!</v>
      </c>
      <c r="AA47" s="272"/>
      <c r="AB47" s="195" t="s">
        <v>207</v>
      </c>
      <c r="AC47" s="79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5"/>
      <c r="AS47" s="25"/>
      <c r="AT47" s="20"/>
      <c r="AU47" s="20"/>
      <c r="AV47" s="20"/>
      <c r="AW47" s="20"/>
      <c r="AX47" s="40"/>
      <c r="AY47" s="43" t="s">
        <v>197</v>
      </c>
      <c r="AZ47" s="25" t="s">
        <v>197</v>
      </c>
      <c r="BA47" s="25" t="s">
        <v>198</v>
      </c>
      <c r="BB47" s="25" t="s">
        <v>145</v>
      </c>
      <c r="BC47" s="25" t="s">
        <v>198</v>
      </c>
      <c r="BD47" s="25" t="s">
        <v>145</v>
      </c>
      <c r="BE47" s="25" t="s">
        <v>197</v>
      </c>
      <c r="BF47" s="26" t="s">
        <v>349</v>
      </c>
      <c r="BG47" s="42"/>
      <c r="BH47" s="46"/>
      <c r="BI47" s="45"/>
      <c r="BJ47" s="49"/>
      <c r="BK47" s="46"/>
      <c r="BL47" s="46"/>
      <c r="BM47" s="45"/>
      <c r="BN47" s="49"/>
      <c r="BO47" s="46"/>
      <c r="BP47" s="46"/>
      <c r="BQ47" s="45"/>
      <c r="BR47" s="49"/>
      <c r="BS47" s="45"/>
      <c r="BT47" s="5"/>
      <c r="BU47" s="147" t="s">
        <v>207</v>
      </c>
    </row>
    <row r="48" spans="1:73" ht="22.5" customHeight="1" x14ac:dyDescent="0.15">
      <c r="A48" s="227"/>
      <c r="B48" s="143"/>
      <c r="C48" s="140"/>
      <c r="D48" s="140"/>
      <c r="E48" s="140"/>
      <c r="F48" s="140"/>
      <c r="G48" s="140"/>
      <c r="H48" s="140"/>
      <c r="I48" s="140"/>
      <c r="J48" s="140"/>
      <c r="K48" s="168"/>
      <c r="L48" s="183" t="s">
        <v>149</v>
      </c>
      <c r="M48" s="170"/>
      <c r="N48" s="172">
        <v>44</v>
      </c>
      <c r="O48" s="10" t="e">
        <f>IF(OR(AND(#REF!="知的",#REF!="陸上"),R48="×"),Q48,P48)</f>
        <v>#REF!</v>
      </c>
      <c r="P48" s="10" t="str">
        <f>IFERROR(IF(#REF!="ﾎﾞｳﾘﾝｸﾞ","◎",IF(OR(#REF!="陸上",#REF!="水泳",#REF!="卓球",#REF!="ﾎﾞｯﾁｬ",#REF!="ﾌﾗｲﾝｸﾞﾃﾞｨｽｸ",#REF!="ｱｰﾁｪﾘｰ",#REF!="砲丸投4.0kg"),INDEX(判定,MATCH(リスト!X48,縦リスト,0),MATCH(#REF!,横リスト,0)),"")),"×")</f>
        <v>×</v>
      </c>
      <c r="Q48" s="10" t="e">
        <f>IF(#REF!="","",IFERROR(IF(AND(#REF!="知的",#REF!="陸上"),INDEX(判定２,MATCH(リスト!Z48,縦リスト２,0),MATCH(#REF!,横リスト,0)),"×"),""))</f>
        <v>#REF!</v>
      </c>
      <c r="R48" s="10" t="str">
        <f>IFERROR(IF(AND(#REF!="精神",#REF!="陸上"),INDEX(判定２,MATCH(リスト!Z48,縦リスト２,0),MATCH(M48,横リスト,0)),""),"×")</f>
        <v>×</v>
      </c>
      <c r="S48" s="10" t="e">
        <f>IF(OR(AND(#REF!="知的",#REF!="陸上"),R48="×"),Q48,P48)</f>
        <v>#REF!</v>
      </c>
      <c r="T48" s="8" t="str">
        <f>N48&amp;"　"&amp;L48</f>
        <v>44　北部福祉こどもセンター</v>
      </c>
      <c r="U48" s="162">
        <v>54</v>
      </c>
      <c r="V48" s="1">
        <v>2</v>
      </c>
      <c r="W48" s="1" t="s">
        <v>385</v>
      </c>
      <c r="X48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8" s="166"/>
      <c r="Z48" s="272" t="e">
        <f>#REF!&amp;#REF!</f>
        <v>#REF!</v>
      </c>
      <c r="AA48" s="272"/>
      <c r="AB48" s="195" t="s">
        <v>208</v>
      </c>
      <c r="AC48" s="79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5"/>
      <c r="AS48" s="25"/>
      <c r="AT48" s="20"/>
      <c r="AU48" s="20"/>
      <c r="AV48" s="20"/>
      <c r="AW48" s="20"/>
      <c r="AX48" s="40"/>
      <c r="AY48" s="43" t="s">
        <v>197</v>
      </c>
      <c r="AZ48" s="25" t="s">
        <v>197</v>
      </c>
      <c r="BA48" s="25" t="s">
        <v>198</v>
      </c>
      <c r="BB48" s="25" t="s">
        <v>145</v>
      </c>
      <c r="BC48" s="25" t="s">
        <v>198</v>
      </c>
      <c r="BD48" s="25" t="s">
        <v>145</v>
      </c>
      <c r="BE48" s="25" t="s">
        <v>197</v>
      </c>
      <c r="BF48" s="26" t="s">
        <v>349</v>
      </c>
      <c r="BG48" s="42"/>
      <c r="BH48" s="46"/>
      <c r="BI48" s="45"/>
      <c r="BJ48" s="49"/>
      <c r="BK48" s="46"/>
      <c r="BL48" s="46"/>
      <c r="BM48" s="45"/>
      <c r="BN48" s="49"/>
      <c r="BO48" s="46"/>
      <c r="BP48" s="46"/>
      <c r="BQ48" s="45"/>
      <c r="BR48" s="49"/>
      <c r="BS48" s="45"/>
      <c r="BT48" s="5"/>
      <c r="BU48" s="147" t="s">
        <v>208</v>
      </c>
    </row>
    <row r="49" spans="1:73" ht="22.5" customHeight="1" thickBot="1" x14ac:dyDescent="0.2">
      <c r="A49" s="227"/>
      <c r="B49" s="143"/>
      <c r="C49" s="140"/>
      <c r="D49" s="140"/>
      <c r="E49" s="140"/>
      <c r="F49" s="140"/>
      <c r="G49" s="140"/>
      <c r="H49" s="140"/>
      <c r="I49" s="140"/>
      <c r="J49" s="140"/>
      <c r="K49" s="168"/>
      <c r="L49" s="184" t="s">
        <v>150</v>
      </c>
      <c r="M49" s="170"/>
      <c r="N49" s="172">
        <v>45</v>
      </c>
      <c r="O49" s="10" t="e">
        <f>IF(OR(AND(#REF!="知的",#REF!="陸上"),R49="×"),Q49,P49)</f>
        <v>#REF!</v>
      </c>
      <c r="P49" s="10" t="str">
        <f>IFERROR(IF(#REF!="ﾎﾞｳﾘﾝｸﾞ","◎",IF(OR(#REF!="陸上",#REF!="水泳",#REF!="卓球",#REF!="ﾎﾞｯﾁｬ",#REF!="ﾌﾗｲﾝｸﾞﾃﾞｨｽｸ",#REF!="ｱｰﾁｪﾘｰ",#REF!="砲丸投4.0kg"),INDEX(判定,MATCH(リスト!X49,縦リスト,0),MATCH(#REF!,横リスト,0)),"")),"×")</f>
        <v>×</v>
      </c>
      <c r="Q49" s="10" t="e">
        <f>IF(#REF!="","",IFERROR(IF(AND(#REF!="知的",#REF!="陸上"),INDEX(判定２,MATCH(リスト!Z49,縦リスト２,0),MATCH(#REF!,横リスト,0)),"×"),""))</f>
        <v>#REF!</v>
      </c>
      <c r="R49" s="10" t="str">
        <f>IFERROR(IF(AND(#REF!="精神",#REF!="陸上"),INDEX(判定２,MATCH(リスト!Z49,縦リスト２,0),MATCH(M49,横リスト,0)),""),"×")</f>
        <v>×</v>
      </c>
      <c r="S49" s="10" t="e">
        <f>IF(OR(AND(#REF!="知的",#REF!="陸上"),R49="×"),Q49,P49)</f>
        <v>#REF!</v>
      </c>
      <c r="T49" s="8" t="str">
        <f t="shared" si="0"/>
        <v>45　西臼杵支庁</v>
      </c>
      <c r="U49" s="162">
        <v>55</v>
      </c>
      <c r="V49" s="1">
        <v>2</v>
      </c>
      <c r="W49" s="1" t="s">
        <v>385</v>
      </c>
      <c r="X49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9" s="166"/>
      <c r="Z49" s="272" t="e">
        <f>#REF!&amp;#REF!</f>
        <v>#REF!</v>
      </c>
      <c r="AA49" s="272"/>
      <c r="AB49" s="195" t="s">
        <v>209</v>
      </c>
      <c r="AC49" s="79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5"/>
      <c r="AS49" s="25"/>
      <c r="AT49" s="20"/>
      <c r="AU49" s="20"/>
      <c r="AV49" s="20"/>
      <c r="AW49" s="20"/>
      <c r="AX49" s="40"/>
      <c r="AY49" s="43" t="s">
        <v>197</v>
      </c>
      <c r="AZ49" s="25" t="s">
        <v>197</v>
      </c>
      <c r="BA49" s="25" t="s">
        <v>198</v>
      </c>
      <c r="BB49" s="25" t="s">
        <v>145</v>
      </c>
      <c r="BC49" s="25" t="s">
        <v>198</v>
      </c>
      <c r="BD49" s="25" t="s">
        <v>145</v>
      </c>
      <c r="BE49" s="25" t="s">
        <v>198</v>
      </c>
      <c r="BF49" s="26" t="s">
        <v>145</v>
      </c>
      <c r="BG49" s="42"/>
      <c r="BH49" s="46"/>
      <c r="BI49" s="45"/>
      <c r="BJ49" s="49"/>
      <c r="BK49" s="46"/>
      <c r="BL49" s="46"/>
      <c r="BM49" s="45"/>
      <c r="BN49" s="49"/>
      <c r="BO49" s="46"/>
      <c r="BP49" s="46"/>
      <c r="BQ49" s="45"/>
      <c r="BR49" s="49"/>
      <c r="BS49" s="45"/>
      <c r="BT49" s="5"/>
      <c r="BU49" s="147" t="s">
        <v>209</v>
      </c>
    </row>
    <row r="50" spans="1:73" ht="22.5" customHeight="1" x14ac:dyDescent="0.15">
      <c r="A50" s="227"/>
      <c r="B50" s="214"/>
      <c r="C50" s="209"/>
      <c r="D50" s="209"/>
      <c r="E50" s="209"/>
      <c r="F50" s="209"/>
      <c r="G50" s="209"/>
      <c r="H50" s="209"/>
      <c r="I50" s="209"/>
      <c r="J50" s="209"/>
      <c r="K50" s="216"/>
      <c r="L50" s="11"/>
      <c r="M50" s="218"/>
      <c r="N50" s="215"/>
      <c r="O50" s="10" t="e">
        <f>IF(OR(AND(#REF!="知的",#REF!="陸上"),R50="×"),Q50,P50)</f>
        <v>#REF!</v>
      </c>
      <c r="P50" s="10" t="str">
        <f>IFERROR(IF(#REF!="ﾎﾞｳﾘﾝｸﾞ","◎",IF(OR(#REF!="陸上",#REF!="水泳",#REF!="卓球",#REF!="ﾎﾞｯﾁｬ",#REF!="ﾌﾗｲﾝｸﾞﾃﾞｨｽｸ",#REF!="ｱｰﾁｪﾘｰ",#REF!="砲丸投4.0kg"),INDEX(判定,MATCH(リスト!X50,縦リスト,0),MATCH(#REF!,横リスト,0)),"")),"×")</f>
        <v>×</v>
      </c>
      <c r="Q50" s="10" t="e">
        <f>IF(#REF!="","",IFERROR(IF(AND(#REF!="知的",#REF!="陸上"),INDEX(判定２,MATCH(リスト!Z50,縦リスト２,0),MATCH(#REF!,横リスト,0)),"×"),""))</f>
        <v>#REF!</v>
      </c>
      <c r="R50" s="10" t="str">
        <f>IFERROR(IF(AND(#REF!="精神",#REF!="陸上"),INDEX(判定２,MATCH(リスト!Z50,縦リスト２,0),MATCH(M50,横リスト,0)),""),"×")</f>
        <v>×</v>
      </c>
      <c r="S50" s="10" t="e">
        <f>IF(OR(AND(#REF!="知的",#REF!="陸上"),R50="×"),Q50,P50)</f>
        <v>#REF!</v>
      </c>
      <c r="T50" s="8" t="str">
        <f>N50&amp;"　"&amp;L50</f>
        <v>　</v>
      </c>
      <c r="U50" s="162">
        <v>56</v>
      </c>
      <c r="V50" s="1">
        <v>2</v>
      </c>
      <c r="W50" s="1" t="s">
        <v>385</v>
      </c>
      <c r="X50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0" s="166"/>
      <c r="Z50" s="272" t="e">
        <f>#REF!&amp;#REF!</f>
        <v>#REF!</v>
      </c>
      <c r="AA50" s="272"/>
      <c r="AB50" s="195" t="s">
        <v>210</v>
      </c>
      <c r="AC50" s="79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5"/>
      <c r="AS50" s="25"/>
      <c r="AT50" s="20"/>
      <c r="AU50" s="20"/>
      <c r="AV50" s="20"/>
      <c r="AW50" s="20"/>
      <c r="AX50" s="40"/>
      <c r="AY50" s="43" t="s">
        <v>197</v>
      </c>
      <c r="AZ50" s="25" t="s">
        <v>197</v>
      </c>
      <c r="BA50" s="25" t="s">
        <v>197</v>
      </c>
      <c r="BB50" s="25" t="s">
        <v>349</v>
      </c>
      <c r="BC50" s="25" t="s">
        <v>197</v>
      </c>
      <c r="BD50" s="25" t="s">
        <v>349</v>
      </c>
      <c r="BE50" s="25" t="s">
        <v>349</v>
      </c>
      <c r="BF50" s="26" t="s">
        <v>349</v>
      </c>
      <c r="BG50" s="42"/>
      <c r="BH50" s="46"/>
      <c r="BI50" s="45"/>
      <c r="BJ50" s="49"/>
      <c r="BK50" s="46"/>
      <c r="BL50" s="46"/>
      <c r="BM50" s="45"/>
      <c r="BN50" s="49"/>
      <c r="BO50" s="46"/>
      <c r="BP50" s="46"/>
      <c r="BQ50" s="45"/>
      <c r="BR50" s="49"/>
      <c r="BS50" s="45"/>
      <c r="BT50" s="5"/>
      <c r="BU50" s="147" t="s">
        <v>210</v>
      </c>
    </row>
    <row r="51" spans="1:73" ht="22.5" customHeight="1" thickBot="1" x14ac:dyDescent="0.2">
      <c r="A51" s="227"/>
      <c r="B51" s="211"/>
      <c r="C51" s="212"/>
      <c r="D51" s="212"/>
      <c r="E51" s="212"/>
      <c r="F51" s="212"/>
      <c r="G51" s="212"/>
      <c r="H51" s="212"/>
      <c r="I51" s="212"/>
      <c r="J51" s="212"/>
      <c r="K51" s="217"/>
      <c r="L51" s="217"/>
      <c r="M51" s="219"/>
      <c r="N51" s="213"/>
      <c r="O51" s="10" t="e">
        <f>IF(OR(AND(#REF!="知的",#REF!="陸上"),R51="×"),Q51,P51)</f>
        <v>#REF!</v>
      </c>
      <c r="P51" s="10" t="str">
        <f>IFERROR(IF(#REF!="ﾎﾞｳﾘﾝｸﾞ","◎",IF(OR(#REF!="陸上",#REF!="水泳",#REF!="卓球",#REF!="ﾎﾞｯﾁｬ",#REF!="ﾌﾗｲﾝｸﾞﾃﾞｨｽｸ",#REF!="ｱｰﾁｪﾘｰ",#REF!="砲丸投4.0kg"),INDEX(判定,MATCH(リスト!X51,縦リスト,0),MATCH(#REF!,横リスト,0)),"")),"×")</f>
        <v>×</v>
      </c>
      <c r="Q51" s="10" t="e">
        <f>IF(#REF!="","",IFERROR(IF(AND(#REF!="知的",#REF!="陸上"),INDEX(判定２,MATCH(リスト!Z51,縦リスト２,0),MATCH(#REF!,横リスト,0)),"×"),""))</f>
        <v>#REF!</v>
      </c>
      <c r="R51" s="10" t="str">
        <f>IFERROR(IF(AND(#REF!="精神",#REF!="陸上"),INDEX(判定２,MATCH(リスト!Z51,縦リスト２,0),MATCH(M51,横リスト,0)),""),"×")</f>
        <v>×</v>
      </c>
      <c r="S51" s="10" t="e">
        <f>IF(OR(AND(#REF!="知的",#REF!="陸上"),R51="×"),Q51,P51)</f>
        <v>#REF!</v>
      </c>
      <c r="T51" s="8"/>
      <c r="U51" s="162">
        <v>57</v>
      </c>
      <c r="V51" s="1">
        <v>2</v>
      </c>
      <c r="W51" s="1" t="s">
        <v>385</v>
      </c>
      <c r="X51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1" s="166"/>
      <c r="Z51" s="272" t="e">
        <f>#REF!&amp;#REF!</f>
        <v>#REF!</v>
      </c>
      <c r="AA51" s="272"/>
      <c r="AB51" s="195" t="s">
        <v>211</v>
      </c>
      <c r="AC51" s="79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5"/>
      <c r="AS51" s="25"/>
      <c r="AT51" s="20"/>
      <c r="AU51" s="20"/>
      <c r="AV51" s="20"/>
      <c r="AW51" s="20"/>
      <c r="AX51" s="40"/>
      <c r="AY51" s="43" t="s">
        <v>197</v>
      </c>
      <c r="AZ51" s="25" t="s">
        <v>197</v>
      </c>
      <c r="BA51" s="25" t="s">
        <v>198</v>
      </c>
      <c r="BB51" s="25" t="s">
        <v>145</v>
      </c>
      <c r="BC51" s="25" t="s">
        <v>198</v>
      </c>
      <c r="BD51" s="25" t="s">
        <v>145</v>
      </c>
      <c r="BE51" s="25" t="s">
        <v>198</v>
      </c>
      <c r="BF51" s="26" t="s">
        <v>145</v>
      </c>
      <c r="BG51" s="42"/>
      <c r="BH51" s="46"/>
      <c r="BI51" s="45"/>
      <c r="BJ51" s="49"/>
      <c r="BK51" s="46"/>
      <c r="BL51" s="46"/>
      <c r="BM51" s="45"/>
      <c r="BN51" s="49"/>
      <c r="BO51" s="46"/>
      <c r="BP51" s="46"/>
      <c r="BQ51" s="45"/>
      <c r="BR51" s="49"/>
      <c r="BS51" s="45"/>
      <c r="BT51" s="5"/>
      <c r="BU51" s="147" t="s">
        <v>211</v>
      </c>
    </row>
    <row r="52" spans="1:73" ht="22.5" customHeight="1" thickTop="1" x14ac:dyDescent="0.15">
      <c r="A52" s="227"/>
      <c r="O52" s="10" t="e">
        <f>IF(OR(AND(#REF!="知的",#REF!="陸上"),R52="×"),Q52,P52)</f>
        <v>#REF!</v>
      </c>
      <c r="P52" s="10" t="str">
        <f>IFERROR(IF(#REF!="ﾎﾞｳﾘﾝｸﾞ","◎",IF(OR(#REF!="陸上",#REF!="水泳",#REF!="卓球",#REF!="ﾎﾞｯﾁｬ",#REF!="ﾌﾗｲﾝｸﾞﾃﾞｨｽｸ",#REF!="ｱｰﾁｪﾘｰ",#REF!="砲丸投4.0kg"),INDEX(判定,MATCH(リスト!X52,縦リスト,0),MATCH(#REF!,横リスト,0)),"")),"×")</f>
        <v>×</v>
      </c>
      <c r="Q52" s="10" t="e">
        <f>IF(#REF!="","",IFERROR(IF(AND(#REF!="知的",#REF!="陸上"),INDEX(判定２,MATCH(リスト!Z52,縦リスト２,0),MATCH(#REF!,横リスト,0)),"×"),""))</f>
        <v>#REF!</v>
      </c>
      <c r="R52" s="10" t="str">
        <f>IFERROR(IF(AND(#REF!="精神",#REF!="陸上"),INDEX(判定２,MATCH(リスト!Z52,縦リスト２,0),MATCH(M52,横リスト,0)),""),"×")</f>
        <v>×</v>
      </c>
      <c r="S52" s="10" t="e">
        <f>IF(OR(AND(#REF!="知的",#REF!="陸上"),R52="×"),Q52,P52)</f>
        <v>#REF!</v>
      </c>
      <c r="T52" s="8"/>
      <c r="U52" s="162">
        <v>58</v>
      </c>
      <c r="V52" s="1">
        <v>2</v>
      </c>
      <c r="W52" s="1" t="s">
        <v>385</v>
      </c>
      <c r="X52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2" s="166"/>
      <c r="Z52" s="272" t="e">
        <f>#REF!&amp;#REF!</f>
        <v>#REF!</v>
      </c>
      <c r="AA52" s="272"/>
      <c r="AB52" s="195" t="s">
        <v>212</v>
      </c>
      <c r="AC52" s="79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5"/>
      <c r="AS52" s="25"/>
      <c r="AT52" s="20"/>
      <c r="AU52" s="20"/>
      <c r="AV52" s="20"/>
      <c r="AW52" s="20"/>
      <c r="AX52" s="40"/>
      <c r="AY52" s="43" t="s">
        <v>197</v>
      </c>
      <c r="AZ52" s="25" t="s">
        <v>197</v>
      </c>
      <c r="BA52" s="25" t="s">
        <v>198</v>
      </c>
      <c r="BB52" s="25" t="s">
        <v>145</v>
      </c>
      <c r="BC52" s="25" t="s">
        <v>198</v>
      </c>
      <c r="BD52" s="25" t="s">
        <v>145</v>
      </c>
      <c r="BE52" s="25" t="s">
        <v>198</v>
      </c>
      <c r="BF52" s="26" t="s">
        <v>145</v>
      </c>
      <c r="BG52" s="42"/>
      <c r="BH52" s="46"/>
      <c r="BI52" s="45"/>
      <c r="BJ52" s="50"/>
      <c r="BK52" s="51"/>
      <c r="BL52" s="51"/>
      <c r="BM52" s="52"/>
      <c r="BN52" s="50"/>
      <c r="BO52" s="51"/>
      <c r="BP52" s="51"/>
      <c r="BQ52" s="52"/>
      <c r="BR52" s="50"/>
      <c r="BS52" s="52"/>
      <c r="BT52" s="63"/>
      <c r="BU52" s="147" t="s">
        <v>212</v>
      </c>
    </row>
    <row r="53" spans="1:73" ht="22.5" customHeight="1" x14ac:dyDescent="0.15">
      <c r="A53" s="227"/>
      <c r="B53" s="11"/>
      <c r="C53" s="387" t="s">
        <v>433</v>
      </c>
      <c r="D53" s="388"/>
      <c r="E53" s="388"/>
      <c r="F53" s="388"/>
      <c r="O53" s="10" t="e">
        <f>IF(OR(AND(#REF!="知的",#REF!="陸上"),R53="×"),Q53,P53)</f>
        <v>#REF!</v>
      </c>
      <c r="P53" s="10" t="str">
        <f>IFERROR(IF(#REF!="ﾎﾞｳﾘﾝｸﾞ","◎",IF(OR(#REF!="陸上",#REF!="水泳",#REF!="卓球",#REF!="ﾎﾞｯﾁｬ",#REF!="ﾌﾗｲﾝｸﾞﾃﾞｨｽｸ",#REF!="ｱｰﾁｪﾘｰ",#REF!="砲丸投4.0kg"),INDEX(判定,MATCH(リスト!X53,縦リスト,0),MATCH(#REF!,横リスト,0)),"")),"×")</f>
        <v>×</v>
      </c>
      <c r="Q53" s="10" t="e">
        <f>IF(#REF!="","",IFERROR(IF(AND(#REF!="知的",#REF!="陸上"),INDEX(判定２,MATCH(リスト!Z53,縦リスト２,0),MATCH(#REF!,横リスト,0)),"×"),""))</f>
        <v>#REF!</v>
      </c>
      <c r="R53" s="10" t="str">
        <f>IFERROR(IF(AND(#REF!="精神",#REF!="陸上"),INDEX(判定２,MATCH(リスト!Z53,縦リスト２,0),MATCH(M53,横リスト,0)),""),"×")</f>
        <v>×</v>
      </c>
      <c r="S53" s="10" t="e">
        <f>IF(OR(AND(#REF!="知的",#REF!="陸上"),R53="×"),Q53,P53)</f>
        <v>#REF!</v>
      </c>
      <c r="T53" s="8"/>
      <c r="U53" s="162">
        <v>59</v>
      </c>
      <c r="V53" s="1">
        <v>2</v>
      </c>
      <c r="W53" s="1" t="s">
        <v>385</v>
      </c>
      <c r="X53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3" s="166"/>
      <c r="Z53" s="272" t="e">
        <f>#REF!&amp;#REF!</f>
        <v>#REF!</v>
      </c>
      <c r="AA53" s="272"/>
      <c r="AB53" s="195" t="s">
        <v>213</v>
      </c>
      <c r="AC53" s="79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5"/>
      <c r="AS53" s="25"/>
      <c r="AT53" s="20"/>
      <c r="AU53" s="20"/>
      <c r="AV53" s="20"/>
      <c r="AW53" s="20"/>
      <c r="AX53" s="40"/>
      <c r="AY53" s="43" t="s">
        <v>197</v>
      </c>
      <c r="AZ53" s="25" t="s">
        <v>197</v>
      </c>
      <c r="BA53" s="25" t="s">
        <v>198</v>
      </c>
      <c r="BB53" s="25" t="s">
        <v>145</v>
      </c>
      <c r="BC53" s="25" t="s">
        <v>198</v>
      </c>
      <c r="BD53" s="25" t="s">
        <v>145</v>
      </c>
      <c r="BE53" s="25" t="s">
        <v>198</v>
      </c>
      <c r="BF53" s="26" t="s">
        <v>145</v>
      </c>
      <c r="BG53" s="42"/>
      <c r="BH53" s="46"/>
      <c r="BI53" s="45"/>
      <c r="BJ53" s="50"/>
      <c r="BK53" s="51"/>
      <c r="BL53" s="51"/>
      <c r="BM53" s="52"/>
      <c r="BN53" s="58"/>
      <c r="BO53" s="51"/>
      <c r="BP53" s="51"/>
      <c r="BQ53" s="52"/>
      <c r="BR53" s="50"/>
      <c r="BS53" s="61"/>
      <c r="BT53" s="63"/>
      <c r="BU53" s="147" t="s">
        <v>213</v>
      </c>
    </row>
    <row r="54" spans="1:73" ht="22.5" customHeight="1" x14ac:dyDescent="0.15">
      <c r="A54" s="227"/>
      <c r="C54" s="388"/>
      <c r="D54" s="388"/>
      <c r="E54" s="388"/>
      <c r="F54" s="388"/>
      <c r="O54" s="10" t="e">
        <f>IF(OR(AND(#REF!="知的",#REF!="陸上"),R54="×"),Q54,P54)</f>
        <v>#REF!</v>
      </c>
      <c r="P54" s="10" t="str">
        <f>IFERROR(IF(#REF!="ﾎﾞｳﾘﾝｸﾞ","◎",IF(OR(#REF!="陸上",#REF!="水泳",#REF!="卓球",#REF!="ﾎﾞｯﾁｬ",#REF!="ﾌﾗｲﾝｸﾞﾃﾞｨｽｸ",#REF!="ｱｰﾁｪﾘｰ",#REF!="砲丸投4.0kg"),INDEX(判定,MATCH(リスト!X54,縦リスト,0),MATCH(#REF!,横リスト,0)),"")),"×")</f>
        <v>×</v>
      </c>
      <c r="Q54" s="10" t="e">
        <f>IF(#REF!="","",IFERROR(IF(AND(#REF!="知的",#REF!="陸上"),INDEX(判定２,MATCH(リスト!Z54,縦リスト２,0),MATCH(#REF!,横リスト,0)),"×"),""))</f>
        <v>#REF!</v>
      </c>
      <c r="R54" s="10" t="str">
        <f>IFERROR(IF(AND(#REF!="精神",#REF!="陸上"),INDEX(判定２,MATCH(リスト!Z54,縦リスト２,0),MATCH(M54,横リスト,0)),""),"×")</f>
        <v>×</v>
      </c>
      <c r="S54" s="10" t="e">
        <f>IF(OR(AND(#REF!="知的",#REF!="陸上"),R54="×"),Q54,P54)</f>
        <v>#REF!</v>
      </c>
      <c r="T54" s="8"/>
      <c r="U54" s="162">
        <v>60</v>
      </c>
      <c r="V54" s="1">
        <v>2</v>
      </c>
      <c r="W54" s="1" t="s">
        <v>385</v>
      </c>
      <c r="X54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4" s="166"/>
      <c r="Z54" s="272" t="e">
        <f>#REF!&amp;#REF!</f>
        <v>#REF!</v>
      </c>
      <c r="AA54" s="272"/>
      <c r="AB54" s="195" t="s">
        <v>214</v>
      </c>
      <c r="AC54" s="79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5"/>
      <c r="AS54" s="25"/>
      <c r="AT54" s="20"/>
      <c r="AU54" s="20"/>
      <c r="AV54" s="20"/>
      <c r="AW54" s="20"/>
      <c r="AX54" s="40"/>
      <c r="AY54" s="43" t="s">
        <v>197</v>
      </c>
      <c r="AZ54" s="25" t="s">
        <v>197</v>
      </c>
      <c r="BA54" s="25" t="s">
        <v>197</v>
      </c>
      <c r="BB54" s="25" t="s">
        <v>349</v>
      </c>
      <c r="BC54" s="25" t="s">
        <v>197</v>
      </c>
      <c r="BD54" s="25" t="s">
        <v>349</v>
      </c>
      <c r="BE54" s="25" t="s">
        <v>349</v>
      </c>
      <c r="BF54" s="26" t="s">
        <v>349</v>
      </c>
      <c r="BG54" s="42"/>
      <c r="BH54" s="47"/>
      <c r="BI54" s="48"/>
      <c r="BJ54" s="50"/>
      <c r="BK54" s="51"/>
      <c r="BL54" s="51"/>
      <c r="BM54" s="52"/>
      <c r="BN54" s="58"/>
      <c r="BO54" s="59"/>
      <c r="BP54" s="59"/>
      <c r="BQ54" s="60"/>
      <c r="BR54" s="50"/>
      <c r="BS54" s="61"/>
      <c r="BT54" s="64"/>
      <c r="BU54" s="147" t="s">
        <v>214</v>
      </c>
    </row>
    <row r="55" spans="1:73" ht="22.5" customHeight="1" x14ac:dyDescent="0.15">
      <c r="A55" s="227"/>
      <c r="B55" s="161"/>
      <c r="C55" s="161"/>
      <c r="D55" s="161"/>
      <c r="E55" s="161"/>
      <c r="F55" s="161"/>
      <c r="G55" s="161"/>
      <c r="H55" s="22"/>
      <c r="I55" s="22"/>
      <c r="O55" s="10" t="e">
        <f>IF(OR(AND(#REF!="知的",#REF!="陸上"),R55="×"),Q55,P55)</f>
        <v>#REF!</v>
      </c>
      <c r="P55" s="10" t="str">
        <f>IFERROR(IF(#REF!="ﾎﾞｳﾘﾝｸﾞ","◎",IF(OR(#REF!="陸上",#REF!="水泳",#REF!="卓球",#REF!="ﾎﾞｯﾁｬ",#REF!="ﾌﾗｲﾝｸﾞﾃﾞｨｽｸ",#REF!="ｱｰﾁｪﾘｰ",#REF!="砲丸投4.0kg"),INDEX(判定,MATCH(リスト!X55,縦リスト,0),MATCH(#REF!,横リスト,0)),"")),"×")</f>
        <v>×</v>
      </c>
      <c r="Q55" s="10" t="e">
        <f>IF(#REF!="","",IFERROR(IF(AND(#REF!="知的",#REF!="陸上"),INDEX(判定２,MATCH(リスト!Z55,縦リスト２,0),MATCH(#REF!,横リスト,0)),"×"),""))</f>
        <v>#REF!</v>
      </c>
      <c r="R55" s="10" t="str">
        <f>IFERROR(IF(AND(#REF!="精神",#REF!="陸上"),INDEX(判定２,MATCH(リスト!Z55,縦リスト２,0),MATCH(M55,横リスト,0)),""),"×")</f>
        <v>×</v>
      </c>
      <c r="S55" s="10" t="e">
        <f>IF(OR(AND(#REF!="知的",#REF!="陸上"),R55="×"),Q55,P55)</f>
        <v>#REF!</v>
      </c>
      <c r="T55" s="8"/>
      <c r="U55" s="162">
        <v>61</v>
      </c>
      <c r="V55" s="1">
        <v>2</v>
      </c>
      <c r="W55" s="1" t="s">
        <v>385</v>
      </c>
      <c r="X55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5" s="166"/>
      <c r="Z55" s="272" t="e">
        <f>#REF!&amp;#REF!</f>
        <v>#REF!</v>
      </c>
      <c r="AA55" s="272"/>
      <c r="AB55" s="195" t="s">
        <v>215</v>
      </c>
      <c r="AC55" s="79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5"/>
      <c r="AS55" s="25"/>
      <c r="AT55" s="20"/>
      <c r="AU55" s="20"/>
      <c r="AV55" s="20"/>
      <c r="AW55" s="20"/>
      <c r="AX55" s="40"/>
      <c r="AY55" s="43" t="s">
        <v>197</v>
      </c>
      <c r="AZ55" s="25" t="s">
        <v>197</v>
      </c>
      <c r="BA55" s="25" t="s">
        <v>198</v>
      </c>
      <c r="BB55" s="25" t="s">
        <v>145</v>
      </c>
      <c r="BC55" s="25" t="s">
        <v>198</v>
      </c>
      <c r="BD55" s="25" t="s">
        <v>145</v>
      </c>
      <c r="BE55" s="25" t="s">
        <v>198</v>
      </c>
      <c r="BF55" s="26" t="s">
        <v>145</v>
      </c>
      <c r="BG55" s="42"/>
      <c r="BH55" s="46"/>
      <c r="BI55" s="45"/>
      <c r="BJ55" s="53"/>
      <c r="BK55" s="54"/>
      <c r="BL55" s="51"/>
      <c r="BM55" s="52"/>
      <c r="BN55" s="49"/>
      <c r="BO55" s="46"/>
      <c r="BP55" s="46"/>
      <c r="BQ55" s="45"/>
      <c r="BR55" s="49"/>
      <c r="BS55" s="45"/>
      <c r="BT55" s="5"/>
      <c r="BU55" s="147" t="s">
        <v>215</v>
      </c>
    </row>
    <row r="56" spans="1:73" ht="22.5" customHeight="1" x14ac:dyDescent="0.15">
      <c r="A56" s="227"/>
      <c r="B56" s="22"/>
      <c r="C56" s="22"/>
      <c r="D56" s="22"/>
      <c r="E56" s="22"/>
      <c r="F56" s="22"/>
      <c r="G56" s="22"/>
      <c r="H56" s="22"/>
      <c r="I56" s="22"/>
      <c r="L56" s="10" t="s">
        <v>446</v>
      </c>
      <c r="M56" s="10" t="s">
        <v>447</v>
      </c>
      <c r="O56" s="10" t="e">
        <f>IF(OR(AND(#REF!="知的",#REF!="陸上"),R56="×"),Q56,P56)</f>
        <v>#REF!</v>
      </c>
      <c r="P56" s="10" t="str">
        <f>IFERROR(IF(#REF!="ﾎﾞｳﾘﾝｸﾞ","◎",IF(OR(#REF!="陸上",#REF!="水泳",#REF!="卓球",#REF!="ﾎﾞｯﾁｬ",#REF!="ﾌﾗｲﾝｸﾞﾃﾞｨｽｸ",#REF!="ｱｰﾁｪﾘｰ",#REF!="砲丸投4.0kg"),INDEX(判定,MATCH(リスト!X56,縦リスト,0),MATCH(#REF!,横リスト,0)),"")),"×")</f>
        <v>×</v>
      </c>
      <c r="Q56" s="10" t="e">
        <f>IF(#REF!="","",IFERROR(IF(AND(#REF!="知的",#REF!="陸上"),INDEX(判定２,MATCH(リスト!Z56,縦リスト２,0),MATCH(#REF!,横リスト,0)),"×"),""))</f>
        <v>#REF!</v>
      </c>
      <c r="R56" s="10" t="str">
        <f>IFERROR(IF(AND(#REF!="精神",#REF!="陸上"),INDEX(判定２,MATCH(リスト!Z56,縦リスト２,0),MATCH(M56,横リスト,0)),""),"×")</f>
        <v>×</v>
      </c>
      <c r="S56" s="10" t="e">
        <f>IF(OR(AND(#REF!="知的",#REF!="陸上"),R56="×"),Q56,P56)</f>
        <v>#REF!</v>
      </c>
      <c r="T56" s="8"/>
      <c r="U56" s="162">
        <v>62</v>
      </c>
      <c r="V56" s="1">
        <v>2</v>
      </c>
      <c r="W56" s="1" t="s">
        <v>385</v>
      </c>
      <c r="X56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6" s="166"/>
      <c r="Z56" s="272" t="e">
        <f>#REF!&amp;#REF!</f>
        <v>#REF!</v>
      </c>
      <c r="AA56" s="272"/>
      <c r="AB56" s="195" t="s">
        <v>216</v>
      </c>
      <c r="AC56" s="79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5"/>
      <c r="AS56" s="25"/>
      <c r="AT56" s="20"/>
      <c r="AU56" s="20"/>
      <c r="AV56" s="20"/>
      <c r="AW56" s="20"/>
      <c r="AX56" s="40"/>
      <c r="AY56" s="43" t="s">
        <v>197</v>
      </c>
      <c r="AZ56" s="25" t="s">
        <v>197</v>
      </c>
      <c r="BA56" s="25" t="s">
        <v>198</v>
      </c>
      <c r="BB56" s="25" t="s">
        <v>145</v>
      </c>
      <c r="BC56" s="25" t="s">
        <v>198</v>
      </c>
      <c r="BD56" s="25" t="s">
        <v>145</v>
      </c>
      <c r="BE56" s="25" t="s">
        <v>197</v>
      </c>
      <c r="BF56" s="26" t="s">
        <v>349</v>
      </c>
      <c r="BG56" s="42"/>
      <c r="BH56" s="46"/>
      <c r="BI56" s="45"/>
      <c r="BJ56" s="53"/>
      <c r="BK56" s="54"/>
      <c r="BL56" s="51"/>
      <c r="BM56" s="52"/>
      <c r="BN56" s="49"/>
      <c r="BO56" s="46"/>
      <c r="BP56" s="46"/>
      <c r="BQ56" s="45"/>
      <c r="BR56" s="49"/>
      <c r="BS56" s="45"/>
      <c r="BT56" s="5"/>
      <c r="BU56" s="147" t="s">
        <v>216</v>
      </c>
    </row>
    <row r="57" spans="1:73" ht="22.5" customHeight="1" x14ac:dyDescent="0.15">
      <c r="A57" s="227"/>
      <c r="B57" s="22"/>
      <c r="C57" s="372" t="s">
        <v>347</v>
      </c>
      <c r="D57" s="373"/>
      <c r="E57" s="373"/>
      <c r="F57" s="373"/>
      <c r="G57" s="373"/>
      <c r="H57" s="374"/>
      <c r="I57" s="22"/>
      <c r="L57" s="10" t="s">
        <v>446</v>
      </c>
      <c r="M57" s="10" t="s">
        <v>447</v>
      </c>
      <c r="O57" s="10" t="e">
        <f>IF(OR(AND(#REF!="知的",#REF!="陸上"),R57="×"),Q57,P57)</f>
        <v>#REF!</v>
      </c>
      <c r="P57" s="10" t="str">
        <f>IFERROR(IF(#REF!="ﾎﾞｳﾘﾝｸﾞ","◎",IF(OR(#REF!="陸上",#REF!="水泳",#REF!="卓球",#REF!="ﾎﾞｯﾁｬ",#REF!="ﾌﾗｲﾝｸﾞﾃﾞｨｽｸ",#REF!="ｱｰﾁｪﾘｰ",#REF!="砲丸投4.0kg"),INDEX(判定,MATCH(リスト!X57,縦リスト,0),MATCH(#REF!,横リスト,0)),"")),"×")</f>
        <v>×</v>
      </c>
      <c r="Q57" s="10" t="e">
        <f>IF(#REF!="","",IFERROR(IF(AND(#REF!="知的",#REF!="陸上"),INDEX(判定２,MATCH(リスト!Z57,縦リスト２,0),MATCH(#REF!,横リスト,0)),"×"),""))</f>
        <v>#REF!</v>
      </c>
      <c r="R57" s="10" t="str">
        <f>IFERROR(IF(AND(#REF!="精神",#REF!="陸上"),INDEX(判定２,MATCH(リスト!Z57,縦リスト２,0),MATCH(M57,横リスト,0)),""),"×")</f>
        <v>×</v>
      </c>
      <c r="S57" s="10" t="e">
        <f>IF(OR(AND(#REF!="知的",#REF!="陸上"),R57="×"),Q57,P57)</f>
        <v>#REF!</v>
      </c>
      <c r="T57" s="8"/>
      <c r="U57" s="162">
        <v>63</v>
      </c>
      <c r="V57" s="1">
        <v>2</v>
      </c>
      <c r="W57" s="1" t="s">
        <v>385</v>
      </c>
      <c r="X57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7" s="166"/>
      <c r="Z57" s="272" t="e">
        <f>#REF!&amp;#REF!</f>
        <v>#REF!</v>
      </c>
      <c r="AA57" s="272"/>
      <c r="AB57" s="195" t="s">
        <v>217</v>
      </c>
      <c r="AC57" s="79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5"/>
      <c r="AS57" s="25"/>
      <c r="AT57" s="20"/>
      <c r="AU57" s="20"/>
      <c r="AV57" s="20"/>
      <c r="AW57" s="20"/>
      <c r="AX57" s="40"/>
      <c r="AY57" s="43" t="s">
        <v>197</v>
      </c>
      <c r="AZ57" s="25" t="s">
        <v>197</v>
      </c>
      <c r="BA57" s="25" t="s">
        <v>198</v>
      </c>
      <c r="BB57" s="25" t="s">
        <v>145</v>
      </c>
      <c r="BC57" s="25" t="s">
        <v>198</v>
      </c>
      <c r="BD57" s="25" t="s">
        <v>145</v>
      </c>
      <c r="BE57" s="25" t="s">
        <v>198</v>
      </c>
      <c r="BF57" s="26" t="s">
        <v>145</v>
      </c>
      <c r="BG57" s="42"/>
      <c r="BH57" s="46"/>
      <c r="BI57" s="45"/>
      <c r="BJ57" s="53"/>
      <c r="BK57" s="54"/>
      <c r="BL57" s="51"/>
      <c r="BM57" s="52"/>
      <c r="BN57" s="49"/>
      <c r="BO57" s="46"/>
      <c r="BP57" s="46"/>
      <c r="BQ57" s="45"/>
      <c r="BR57" s="49"/>
      <c r="BS57" s="45"/>
      <c r="BT57" s="5"/>
      <c r="BU57" s="147" t="s">
        <v>217</v>
      </c>
    </row>
    <row r="58" spans="1:73" ht="22.5" customHeight="1" x14ac:dyDescent="0.15">
      <c r="A58" s="227"/>
      <c r="B58" s="22"/>
      <c r="C58" s="350" t="s">
        <v>52</v>
      </c>
      <c r="D58" s="395" t="s">
        <v>315</v>
      </c>
      <c r="E58" s="396"/>
      <c r="F58" s="396"/>
      <c r="G58" s="396"/>
      <c r="H58" s="397"/>
      <c r="I58" s="22"/>
      <c r="L58" s="10" t="s">
        <v>446</v>
      </c>
      <c r="M58" s="10" t="s">
        <v>447</v>
      </c>
      <c r="O58" s="10" t="e">
        <f>IF(OR(AND(#REF!="知的",#REF!="陸上"),R58="×"),Q58,P58)</f>
        <v>#REF!</v>
      </c>
      <c r="P58" s="10" t="str">
        <f>IFERROR(IF(#REF!="ﾎﾞｳﾘﾝｸﾞ","◎",IF(OR(#REF!="陸上",#REF!="水泳",#REF!="卓球",#REF!="ﾎﾞｯﾁｬ",#REF!="ﾌﾗｲﾝｸﾞﾃﾞｨｽｸ",#REF!="ｱｰﾁｪﾘｰ",#REF!="砲丸投4.0kg"),INDEX(判定,MATCH(リスト!X58,縦リスト,0),MATCH(#REF!,横リスト,0)),"")),"×")</f>
        <v>×</v>
      </c>
      <c r="Q58" s="10" t="e">
        <f>IF(#REF!="","",IFERROR(IF(AND(#REF!="知的",#REF!="陸上"),INDEX(判定２,MATCH(リスト!Z58,縦リスト２,0),MATCH(#REF!,横リスト,0)),"×"),""))</f>
        <v>#REF!</v>
      </c>
      <c r="R58" s="10" t="str">
        <f>IFERROR(IF(AND(#REF!="精神",#REF!="陸上"),INDEX(判定２,MATCH(リスト!Z58,縦リスト２,0),MATCH(M58,横リスト,0)),""),"×")</f>
        <v>×</v>
      </c>
      <c r="S58" s="10" t="e">
        <f>IF(OR(AND(#REF!="知的",#REF!="陸上"),R58="×"),Q58,P58)</f>
        <v>#REF!</v>
      </c>
      <c r="T58" s="8"/>
      <c r="U58" s="162">
        <v>64</v>
      </c>
      <c r="V58" s="1">
        <v>2</v>
      </c>
      <c r="W58" s="1" t="s">
        <v>385</v>
      </c>
      <c r="X58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8" s="166"/>
      <c r="Z58" s="272" t="e">
        <f>#REF!&amp;#REF!</f>
        <v>#REF!</v>
      </c>
      <c r="AA58" s="272"/>
      <c r="AB58" s="195" t="s">
        <v>218</v>
      </c>
      <c r="AC58" s="79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5"/>
      <c r="AS58" s="25"/>
      <c r="AT58" s="20"/>
      <c r="AU58" s="20"/>
      <c r="AV58" s="20"/>
      <c r="AW58" s="20"/>
      <c r="AX58" s="40"/>
      <c r="AY58" s="43" t="s">
        <v>197</v>
      </c>
      <c r="AZ58" s="25" t="s">
        <v>197</v>
      </c>
      <c r="BA58" s="25" t="s">
        <v>198</v>
      </c>
      <c r="BB58" s="25" t="s">
        <v>145</v>
      </c>
      <c r="BC58" s="25" t="s">
        <v>198</v>
      </c>
      <c r="BD58" s="25" t="s">
        <v>145</v>
      </c>
      <c r="BE58" s="25" t="s">
        <v>198</v>
      </c>
      <c r="BF58" s="26" t="s">
        <v>145</v>
      </c>
      <c r="BG58" s="42"/>
      <c r="BH58" s="46"/>
      <c r="BI58" s="45"/>
      <c r="BJ58" s="53"/>
      <c r="BK58" s="54"/>
      <c r="BL58" s="51"/>
      <c r="BM58" s="52"/>
      <c r="BN58" s="49"/>
      <c r="BO58" s="46"/>
      <c r="BP58" s="46"/>
      <c r="BQ58" s="45"/>
      <c r="BR58" s="49"/>
      <c r="BS58" s="45"/>
      <c r="BT58" s="5"/>
      <c r="BU58" s="147" t="s">
        <v>218</v>
      </c>
    </row>
    <row r="59" spans="1:73" ht="22.5" customHeight="1" x14ac:dyDescent="0.15">
      <c r="A59" s="227"/>
      <c r="B59" s="22"/>
      <c r="C59" s="321"/>
      <c r="D59" s="395" t="s">
        <v>358</v>
      </c>
      <c r="E59" s="398"/>
      <c r="F59" s="398"/>
      <c r="G59" s="399"/>
      <c r="H59" s="400"/>
      <c r="I59" s="22"/>
      <c r="L59" s="10" t="s">
        <v>446</v>
      </c>
      <c r="M59" s="10" t="s">
        <v>447</v>
      </c>
      <c r="O59" s="10" t="e">
        <f>IF(OR(AND(#REF!="知的",#REF!="陸上"),R59="×"),Q59,P59)</f>
        <v>#REF!</v>
      </c>
      <c r="P59" s="10" t="str">
        <f>IFERROR(IF(#REF!="ﾎﾞｳﾘﾝｸﾞ","◎",IF(OR(#REF!="陸上",#REF!="水泳",#REF!="卓球",#REF!="ﾎﾞｯﾁｬ",#REF!="ﾌﾗｲﾝｸﾞﾃﾞｨｽｸ",#REF!="ｱｰﾁｪﾘｰ",#REF!="砲丸投4.0kg"),INDEX(判定,MATCH(リスト!X59,縦リスト,0),MATCH(#REF!,横リスト,0)),"")),"×")</f>
        <v>×</v>
      </c>
      <c r="Q59" s="10" t="e">
        <f>IF(#REF!="","",IFERROR(IF(AND(#REF!="知的",#REF!="陸上"),INDEX(判定２,MATCH(リスト!Z59,縦リスト２,0),MATCH(#REF!,横リスト,0)),"×"),""))</f>
        <v>#REF!</v>
      </c>
      <c r="R59" s="10" t="str">
        <f>IFERROR(IF(AND(#REF!="精神",#REF!="陸上"),INDEX(判定２,MATCH(リスト!Z59,縦リスト２,0),MATCH(M59,横リスト,0)),""),"×")</f>
        <v>×</v>
      </c>
      <c r="S59" s="10" t="e">
        <f>IF(OR(AND(#REF!="知的",#REF!="陸上"),R59="×"),Q59,P59)</f>
        <v>#REF!</v>
      </c>
      <c r="T59" s="8"/>
      <c r="U59" s="162">
        <v>65</v>
      </c>
      <c r="V59" s="1">
        <v>2</v>
      </c>
      <c r="W59" s="1" t="s">
        <v>385</v>
      </c>
      <c r="X59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9" s="166"/>
      <c r="Z59" s="272" t="e">
        <f>#REF!&amp;#REF!</f>
        <v>#REF!</v>
      </c>
      <c r="AA59" s="272"/>
      <c r="AB59" s="195" t="s">
        <v>219</v>
      </c>
      <c r="AC59" s="79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5"/>
      <c r="AS59" s="25"/>
      <c r="AT59" s="20"/>
      <c r="AU59" s="20"/>
      <c r="AV59" s="20"/>
      <c r="AW59" s="20"/>
      <c r="AX59" s="40"/>
      <c r="AY59" s="43" t="s">
        <v>197</v>
      </c>
      <c r="AZ59" s="25" t="s">
        <v>197</v>
      </c>
      <c r="BA59" s="25" t="s">
        <v>197</v>
      </c>
      <c r="BB59" s="25" t="s">
        <v>349</v>
      </c>
      <c r="BC59" s="25" t="s">
        <v>197</v>
      </c>
      <c r="BD59" s="25" t="s">
        <v>349</v>
      </c>
      <c r="BE59" s="25" t="s">
        <v>349</v>
      </c>
      <c r="BF59" s="26" t="s">
        <v>349</v>
      </c>
      <c r="BG59" s="42"/>
      <c r="BH59" s="46"/>
      <c r="BI59" s="45"/>
      <c r="BJ59" s="53"/>
      <c r="BK59" s="54"/>
      <c r="BL59" s="54"/>
      <c r="BM59" s="55"/>
      <c r="BN59" s="49"/>
      <c r="BO59" s="46"/>
      <c r="BP59" s="51"/>
      <c r="BQ59" s="52"/>
      <c r="BR59" s="49"/>
      <c r="BS59" s="45"/>
      <c r="BT59" s="5"/>
      <c r="BU59" s="147" t="s">
        <v>219</v>
      </c>
    </row>
    <row r="60" spans="1:73" ht="22.5" customHeight="1" x14ac:dyDescent="0.15">
      <c r="A60" s="227"/>
      <c r="B60" s="22"/>
      <c r="C60" s="322"/>
      <c r="D60" s="351" t="s">
        <v>359</v>
      </c>
      <c r="E60" s="352"/>
      <c r="F60" s="352"/>
      <c r="G60" s="353"/>
      <c r="H60" s="354"/>
      <c r="I60" s="22"/>
      <c r="L60" s="10" t="s">
        <v>446</v>
      </c>
      <c r="M60" s="10" t="s">
        <v>447</v>
      </c>
      <c r="O60" s="10" t="e">
        <f>IF(OR(AND(#REF!="知的",#REF!="陸上"),R60="×"),Q60,P60)</f>
        <v>#REF!</v>
      </c>
      <c r="P60" s="10" t="str">
        <f>IFERROR(IF(#REF!="ﾎﾞｳﾘﾝｸﾞ","◎",IF(OR(#REF!="陸上",#REF!="水泳",#REF!="卓球",#REF!="ﾎﾞｯﾁｬ",#REF!="ﾌﾗｲﾝｸﾞﾃﾞｨｽｸ",#REF!="ｱｰﾁｪﾘｰ",#REF!="砲丸投4.0kg"),INDEX(判定,MATCH(リスト!X60,縦リスト,0),MATCH(#REF!,横リスト,0)),"")),"×")</f>
        <v>×</v>
      </c>
      <c r="Q60" s="10" t="e">
        <f>IF(#REF!="","",IFERROR(IF(AND(#REF!="知的",#REF!="陸上"),INDEX(判定２,MATCH(リスト!Z60,縦リスト２,0),MATCH(#REF!,横リスト,0)),"×"),""))</f>
        <v>#REF!</v>
      </c>
      <c r="R60" s="10" t="str">
        <f>IFERROR(IF(AND(#REF!="精神",#REF!="陸上"),INDEX(判定２,MATCH(リスト!Z60,縦リスト２,0),MATCH(M60,横リスト,0)),""),"×")</f>
        <v>×</v>
      </c>
      <c r="S60" s="10" t="e">
        <f>IF(OR(AND(#REF!="知的",#REF!="陸上"),R60="×"),Q60,P60)</f>
        <v>#REF!</v>
      </c>
      <c r="T60" s="8"/>
      <c r="U60" s="162">
        <v>66</v>
      </c>
      <c r="V60" s="1">
        <v>2</v>
      </c>
      <c r="W60" s="1" t="s">
        <v>385</v>
      </c>
      <c r="X60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0" s="166"/>
      <c r="Z60" s="272" t="e">
        <f>#REF!&amp;#REF!</f>
        <v>#REF!</v>
      </c>
      <c r="AA60" s="272"/>
      <c r="AB60" s="195" t="s">
        <v>220</v>
      </c>
      <c r="AC60" s="79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5"/>
      <c r="AS60" s="25"/>
      <c r="AT60" s="20"/>
      <c r="AU60" s="20"/>
      <c r="AV60" s="20"/>
      <c r="AW60" s="20"/>
      <c r="AX60" s="40"/>
      <c r="AY60" s="43" t="s">
        <v>197</v>
      </c>
      <c r="AZ60" s="25" t="s">
        <v>197</v>
      </c>
      <c r="BA60" s="25" t="s">
        <v>198</v>
      </c>
      <c r="BB60" s="25" t="s">
        <v>145</v>
      </c>
      <c r="BC60" s="25" t="s">
        <v>198</v>
      </c>
      <c r="BD60" s="25" t="s">
        <v>145</v>
      </c>
      <c r="BE60" s="25" t="s">
        <v>198</v>
      </c>
      <c r="BF60" s="26" t="s">
        <v>145</v>
      </c>
      <c r="BG60" s="42"/>
      <c r="BH60" s="46"/>
      <c r="BI60" s="45"/>
      <c r="BJ60" s="49"/>
      <c r="BK60" s="46"/>
      <c r="BL60" s="46"/>
      <c r="BM60" s="45"/>
      <c r="BN60" s="49"/>
      <c r="BO60" s="46"/>
      <c r="BP60" s="46"/>
      <c r="BQ60" s="45"/>
      <c r="BR60" s="49"/>
      <c r="BS60" s="45"/>
      <c r="BT60" s="5"/>
      <c r="BU60" s="147" t="s">
        <v>220</v>
      </c>
    </row>
    <row r="61" spans="1:73" ht="22.5" customHeight="1" x14ac:dyDescent="0.15">
      <c r="A61" s="227"/>
      <c r="B61" s="22"/>
      <c r="C61" s="320" t="s">
        <v>53</v>
      </c>
      <c r="D61" s="355" t="s">
        <v>375</v>
      </c>
      <c r="E61" s="356"/>
      <c r="F61" s="356"/>
      <c r="G61" s="357"/>
      <c r="H61" s="358"/>
      <c r="I61" s="22"/>
      <c r="O61" s="10" t="e">
        <f>IF(OR(AND(#REF!="知的",#REF!="陸上"),R61="×"),Q61,P61)</f>
        <v>#REF!</v>
      </c>
      <c r="P61" s="10" t="str">
        <f>IFERROR(IF(#REF!="ﾎﾞｳﾘﾝｸﾞ","◎",IF(OR(#REF!="陸上",#REF!="水泳",#REF!="卓球",#REF!="ﾎﾞｯﾁｬ",#REF!="ﾌﾗｲﾝｸﾞﾃﾞｨｽｸ",#REF!="ｱｰﾁｪﾘｰ",#REF!="砲丸投4.0kg"),INDEX(判定,MATCH(リスト!X61,縦リスト,0),MATCH(#REF!,横リスト,0)),"")),"×")</f>
        <v>×</v>
      </c>
      <c r="Q61" s="10" t="e">
        <f>IF(#REF!="","",IFERROR(IF(AND(#REF!="知的",#REF!="陸上"),INDEX(判定２,MATCH(リスト!Z61,縦リスト２,0),MATCH(#REF!,横リスト,0)),"×"),""))</f>
        <v>#REF!</v>
      </c>
      <c r="R61" s="10" t="str">
        <f>IFERROR(IF(AND(#REF!="精神",#REF!="陸上"),INDEX(判定２,MATCH(リスト!Z61,縦リスト２,0),MATCH(M61,横リスト,0)),""),"×")</f>
        <v>×</v>
      </c>
      <c r="S61" s="10" t="e">
        <f>IF(OR(AND(#REF!="知的",#REF!="陸上"),R61="×"),Q61,P61)</f>
        <v>#REF!</v>
      </c>
      <c r="T61" s="8"/>
      <c r="U61" s="162">
        <v>67</v>
      </c>
      <c r="V61" s="1">
        <v>2</v>
      </c>
      <c r="W61" s="1" t="s">
        <v>385</v>
      </c>
      <c r="X61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1" s="166"/>
      <c r="Z61" s="272" t="e">
        <f>#REF!&amp;#REF!</f>
        <v>#REF!</v>
      </c>
      <c r="AA61" s="272"/>
      <c r="AB61" s="195" t="s">
        <v>221</v>
      </c>
      <c r="AC61" s="79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5"/>
      <c r="AS61" s="25"/>
      <c r="AT61" s="20"/>
      <c r="AU61" s="20"/>
      <c r="AV61" s="20"/>
      <c r="AW61" s="20"/>
      <c r="AX61" s="40"/>
      <c r="AY61" s="43" t="s">
        <v>197</v>
      </c>
      <c r="AZ61" s="25" t="s">
        <v>197</v>
      </c>
      <c r="BA61" s="25" t="s">
        <v>198</v>
      </c>
      <c r="BB61" s="25" t="s">
        <v>145</v>
      </c>
      <c r="BC61" s="25" t="s">
        <v>198</v>
      </c>
      <c r="BD61" s="25" t="s">
        <v>145</v>
      </c>
      <c r="BE61" s="25" t="s">
        <v>198</v>
      </c>
      <c r="BF61" s="26" t="s">
        <v>145</v>
      </c>
      <c r="BG61" s="42"/>
      <c r="BH61" s="20"/>
      <c r="BI61" s="31"/>
      <c r="BJ61" s="42"/>
      <c r="BK61" s="20"/>
      <c r="BL61" s="20"/>
      <c r="BM61" s="31"/>
      <c r="BN61" s="42"/>
      <c r="BO61" s="20"/>
      <c r="BP61" s="20"/>
      <c r="BQ61" s="31"/>
      <c r="BR61" s="42"/>
      <c r="BS61" s="31"/>
      <c r="BT61" s="65"/>
      <c r="BU61" s="147" t="s">
        <v>221</v>
      </c>
    </row>
    <row r="62" spans="1:73" ht="14.25" x14ac:dyDescent="0.15">
      <c r="A62" s="227"/>
      <c r="B62" s="22"/>
      <c r="C62" s="321"/>
      <c r="D62" s="395" t="s">
        <v>378</v>
      </c>
      <c r="E62" s="398"/>
      <c r="F62" s="398"/>
      <c r="G62" s="399"/>
      <c r="H62" s="400"/>
      <c r="I62" s="22"/>
      <c r="O62" s="10" t="e">
        <f>IF(OR(AND(#REF!="知的",#REF!="陸上"),R62="×"),Q62,P62)</f>
        <v>#REF!</v>
      </c>
      <c r="P62" s="10" t="str">
        <f>IFERROR(IF(#REF!="ﾎﾞｳﾘﾝｸﾞ","◎",IF(OR(#REF!="陸上",#REF!="水泳",#REF!="卓球",#REF!="ﾎﾞｯﾁｬ",#REF!="ﾌﾗｲﾝｸﾞﾃﾞｨｽｸ",#REF!="ｱｰﾁｪﾘｰ",#REF!="砲丸投4.0kg"),INDEX(判定,MATCH(リスト!X62,縦リスト,0),MATCH(#REF!,横リスト,0)),"")),"×")</f>
        <v>×</v>
      </c>
      <c r="Q62" s="10" t="e">
        <f>IF(#REF!="","",IFERROR(IF(AND(#REF!="知的",#REF!="陸上"),INDEX(判定２,MATCH(リスト!Z62,縦リスト２,0),MATCH(#REF!,横リスト,0)),"×"),""))</f>
        <v>#REF!</v>
      </c>
      <c r="R62" s="10" t="str">
        <f>IFERROR(IF(AND(#REF!="精神",#REF!="陸上"),INDEX(判定２,MATCH(リスト!Z62,縦リスト２,0),MATCH(M62,横リスト,0)),""),"×")</f>
        <v>×</v>
      </c>
      <c r="S62" s="10" t="e">
        <f>IF(OR(AND(#REF!="知的",#REF!="陸上"),R62="×"),Q62,P62)</f>
        <v>#REF!</v>
      </c>
      <c r="T62" s="8"/>
      <c r="U62" s="162">
        <v>68</v>
      </c>
      <c r="V62" s="1">
        <v>2</v>
      </c>
      <c r="W62" s="1" t="s">
        <v>385</v>
      </c>
      <c r="X62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2" s="166"/>
      <c r="Z62" s="272" t="e">
        <f>#REF!&amp;#REF!</f>
        <v>#REF!</v>
      </c>
      <c r="AA62" s="272"/>
      <c r="AB62" s="195" t="s">
        <v>222</v>
      </c>
      <c r="AC62" s="79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5"/>
      <c r="AS62" s="25"/>
      <c r="AT62" s="20"/>
      <c r="AU62" s="20"/>
      <c r="AV62" s="20"/>
      <c r="AW62" s="20"/>
      <c r="AX62" s="40"/>
      <c r="AY62" s="43" t="s">
        <v>197</v>
      </c>
      <c r="AZ62" s="25" t="s">
        <v>197</v>
      </c>
      <c r="BA62" s="25" t="s">
        <v>198</v>
      </c>
      <c r="BB62" s="25" t="s">
        <v>145</v>
      </c>
      <c r="BC62" s="25" t="s">
        <v>198</v>
      </c>
      <c r="BD62" s="25" t="s">
        <v>145</v>
      </c>
      <c r="BE62" s="25" t="s">
        <v>198</v>
      </c>
      <c r="BF62" s="26" t="s">
        <v>145</v>
      </c>
      <c r="BG62" s="42"/>
      <c r="BH62" s="20"/>
      <c r="BI62" s="31"/>
      <c r="BJ62" s="42"/>
      <c r="BK62" s="20"/>
      <c r="BL62" s="20"/>
      <c r="BM62" s="31"/>
      <c r="BN62" s="42"/>
      <c r="BO62" s="20"/>
      <c r="BP62" s="20"/>
      <c r="BQ62" s="31"/>
      <c r="BR62" s="42"/>
      <c r="BS62" s="31"/>
      <c r="BT62" s="65"/>
      <c r="BU62" s="147" t="s">
        <v>222</v>
      </c>
    </row>
    <row r="63" spans="1:73" ht="14.25" x14ac:dyDescent="0.15">
      <c r="A63" s="227"/>
      <c r="B63" s="22"/>
      <c r="C63" s="321"/>
      <c r="D63" s="395" t="s">
        <v>379</v>
      </c>
      <c r="E63" s="398"/>
      <c r="F63" s="398"/>
      <c r="G63" s="399"/>
      <c r="H63" s="400"/>
      <c r="I63" s="22"/>
      <c r="O63" s="10" t="e">
        <f>IF(OR(AND(#REF!="知的",#REF!="陸上"),R63="×"),Q63,P63)</f>
        <v>#REF!</v>
      </c>
      <c r="P63" s="10" t="str">
        <f>IFERROR(IF(#REF!="ﾎﾞｳﾘﾝｸﾞ","◎",IF(OR(#REF!="陸上",#REF!="水泳",#REF!="卓球",#REF!="ﾎﾞｯﾁｬ",#REF!="ﾌﾗｲﾝｸﾞﾃﾞｨｽｸ",#REF!="ｱｰﾁｪﾘｰ",#REF!="砲丸投4.0kg"),INDEX(判定,MATCH(リスト!X63,縦リスト,0),MATCH(#REF!,横リスト,0)),"")),"×")</f>
        <v>×</v>
      </c>
      <c r="Q63" s="10" t="e">
        <f>IF(#REF!="","",IFERROR(IF(AND(#REF!="知的",#REF!="陸上"),INDEX(判定２,MATCH(リスト!Z63,縦リスト２,0),MATCH(#REF!,横リスト,0)),"×"),""))</f>
        <v>#REF!</v>
      </c>
      <c r="R63" s="10" t="str">
        <f>IFERROR(IF(AND(#REF!="精神",#REF!="陸上"),INDEX(判定２,MATCH(リスト!Z63,縦リスト２,0),MATCH(M63,横リスト,0)),""),"×")</f>
        <v>×</v>
      </c>
      <c r="S63" s="10" t="e">
        <f>IF(OR(AND(#REF!="知的",#REF!="陸上"),R63="×"),Q63,P63)</f>
        <v>#REF!</v>
      </c>
      <c r="T63" s="8"/>
      <c r="U63" s="162">
        <v>69</v>
      </c>
      <c r="V63" s="1">
        <v>2</v>
      </c>
      <c r="W63" s="1" t="s">
        <v>385</v>
      </c>
      <c r="X63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3" s="166"/>
      <c r="Z63" s="272" t="e">
        <f>#REF!&amp;#REF!</f>
        <v>#REF!</v>
      </c>
      <c r="AA63" s="272"/>
      <c r="AB63" s="195" t="s">
        <v>223</v>
      </c>
      <c r="AC63" s="79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5"/>
      <c r="AS63" s="25"/>
      <c r="AT63" s="20"/>
      <c r="AU63" s="20"/>
      <c r="AV63" s="20"/>
      <c r="AW63" s="20"/>
      <c r="AX63" s="40"/>
      <c r="AY63" s="43" t="s">
        <v>197</v>
      </c>
      <c r="AZ63" s="25" t="s">
        <v>197</v>
      </c>
      <c r="BA63" s="25" t="s">
        <v>197</v>
      </c>
      <c r="BB63" s="25" t="s">
        <v>197</v>
      </c>
      <c r="BC63" s="25" t="s">
        <v>197</v>
      </c>
      <c r="BD63" s="25" t="s">
        <v>197</v>
      </c>
      <c r="BE63" s="25" t="s">
        <v>197</v>
      </c>
      <c r="BF63" s="26" t="s">
        <v>197</v>
      </c>
      <c r="BG63" s="42"/>
      <c r="BH63" s="20"/>
      <c r="BI63" s="31"/>
      <c r="BJ63" s="42"/>
      <c r="BK63" s="20"/>
      <c r="BL63" s="20"/>
      <c r="BM63" s="31"/>
      <c r="BN63" s="42"/>
      <c r="BO63" s="20"/>
      <c r="BP63" s="20"/>
      <c r="BQ63" s="31"/>
      <c r="BR63" s="42"/>
      <c r="BS63" s="31"/>
      <c r="BT63" s="65"/>
      <c r="BU63" s="147" t="s">
        <v>223</v>
      </c>
    </row>
    <row r="64" spans="1:73" ht="14.25" x14ac:dyDescent="0.15">
      <c r="A64" s="227"/>
      <c r="B64" s="22"/>
      <c r="C64" s="322"/>
      <c r="D64" s="351" t="s">
        <v>360</v>
      </c>
      <c r="E64" s="352"/>
      <c r="F64" s="352"/>
      <c r="G64" s="353"/>
      <c r="H64" s="354"/>
      <c r="I64" s="22"/>
      <c r="O64" s="10" t="e">
        <f>IF(OR(AND(#REF!="知的",#REF!="陸上"),R64="×"),Q64,P64)</f>
        <v>#REF!</v>
      </c>
      <c r="P64" s="10" t="str">
        <f>IFERROR(IF(#REF!="ﾎﾞｳﾘﾝｸﾞ","◎",IF(OR(#REF!="陸上",#REF!="水泳",#REF!="卓球",#REF!="ﾎﾞｯﾁｬ",#REF!="ﾌﾗｲﾝｸﾞﾃﾞｨｽｸ",#REF!="ｱｰﾁｪﾘｰ",#REF!="砲丸投4.0kg"),INDEX(判定,MATCH(リスト!X64,縦リスト,0),MATCH(#REF!,横リスト,0)),"")),"×")</f>
        <v>×</v>
      </c>
      <c r="Q64" s="10" t="e">
        <f>IF(#REF!="","",IFERROR(IF(AND(#REF!="知的",#REF!="陸上"),INDEX(判定２,MATCH(リスト!Z64,縦リスト２,0),MATCH(#REF!,横リスト,0)),"×"),""))</f>
        <v>#REF!</v>
      </c>
      <c r="R64" s="10" t="str">
        <f>IFERROR(IF(AND(#REF!="精神",#REF!="陸上"),INDEX(判定２,MATCH(リスト!Z64,縦リスト２,0),MATCH(M64,横リスト,0)),""),"×")</f>
        <v>×</v>
      </c>
      <c r="S64" s="10" t="e">
        <f>IF(OR(AND(#REF!="知的",#REF!="陸上"),R64="×"),Q64,P64)</f>
        <v>#REF!</v>
      </c>
      <c r="T64" s="8"/>
      <c r="U64" s="162">
        <v>70</v>
      </c>
      <c r="V64" s="1">
        <v>2</v>
      </c>
      <c r="W64" s="1" t="s">
        <v>385</v>
      </c>
      <c r="X64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4" s="166"/>
      <c r="Z64" s="272" t="e">
        <f>#REF!&amp;#REF!</f>
        <v>#REF!</v>
      </c>
      <c r="AA64" s="272"/>
      <c r="AB64" s="196" t="s">
        <v>224</v>
      </c>
      <c r="AC64" s="77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7"/>
      <c r="AY64" s="125" t="s">
        <v>349</v>
      </c>
      <c r="AZ64" s="121" t="s">
        <v>349</v>
      </c>
      <c r="BA64" s="121" t="s">
        <v>349</v>
      </c>
      <c r="BB64" s="121" t="s">
        <v>349</v>
      </c>
      <c r="BC64" s="121" t="s">
        <v>349</v>
      </c>
      <c r="BD64" s="121" t="s">
        <v>349</v>
      </c>
      <c r="BE64" s="121" t="s">
        <v>349</v>
      </c>
      <c r="BF64" s="120" t="s">
        <v>349</v>
      </c>
      <c r="BG64" s="44"/>
      <c r="BH64" s="27"/>
      <c r="BI64" s="28"/>
      <c r="BJ64" s="44"/>
      <c r="BK64" s="27"/>
      <c r="BL64" s="27"/>
      <c r="BM64" s="28"/>
      <c r="BN64" s="44"/>
      <c r="BO64" s="27"/>
      <c r="BP64" s="27"/>
      <c r="BQ64" s="28"/>
      <c r="BR64" s="44"/>
      <c r="BS64" s="28"/>
      <c r="BT64" s="96"/>
      <c r="BU64" s="148" t="s">
        <v>224</v>
      </c>
    </row>
    <row r="65" spans="1:73" ht="14.25" x14ac:dyDescent="0.15">
      <c r="A65" s="227"/>
      <c r="B65" s="22"/>
      <c r="C65" s="109" t="s">
        <v>316</v>
      </c>
      <c r="D65" s="359" t="s">
        <v>317</v>
      </c>
      <c r="E65" s="360"/>
      <c r="F65" s="360"/>
      <c r="G65" s="361"/>
      <c r="H65" s="362"/>
      <c r="I65" s="22"/>
      <c r="O65" s="10" t="e">
        <f>IF(OR(AND(#REF!="知的",#REF!="陸上"),R65="×"),Q65,P65)</f>
        <v>#REF!</v>
      </c>
      <c r="P65" s="10" t="str">
        <f>IFERROR(IF(#REF!="ﾎﾞｳﾘﾝｸﾞ","◎",IF(OR(#REF!="陸上",#REF!="水泳",#REF!="卓球",#REF!="ﾎﾞｯﾁｬ",#REF!="ﾌﾗｲﾝｸﾞﾃﾞｨｽｸ",#REF!="ｱｰﾁｪﾘｰ",#REF!="砲丸投4.0kg"),INDEX(判定,MATCH(リスト!X65,縦リスト,0),MATCH(#REF!,横リスト,0)),"")),"×")</f>
        <v>×</v>
      </c>
      <c r="Q65" s="10" t="e">
        <f>IF(#REF!="","",IFERROR(IF(AND(#REF!="知的",#REF!="陸上"),INDEX(判定２,MATCH(リスト!Z65,縦リスト２,0),MATCH(#REF!,横リスト,0)),"×"),""))</f>
        <v>#REF!</v>
      </c>
      <c r="R65" s="10" t="str">
        <f>IFERROR(IF(AND(#REF!="精神",#REF!="陸上"),INDEX(判定２,MATCH(リスト!Z65,縦リスト２,0),MATCH(M65,横リスト,0)),""),"×")</f>
        <v>×</v>
      </c>
      <c r="S65" s="10" t="e">
        <f>IF(OR(AND(#REF!="知的",#REF!="陸上"),R65="×"),Q65,P65)</f>
        <v>#REF!</v>
      </c>
      <c r="T65" s="8"/>
      <c r="U65" s="162">
        <v>71</v>
      </c>
      <c r="V65" s="1">
        <v>2</v>
      </c>
      <c r="W65" s="1" t="s">
        <v>385</v>
      </c>
      <c r="X65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5" s="166"/>
      <c r="Z65" s="272" t="e">
        <f>#REF!&amp;#REF!</f>
        <v>#REF!</v>
      </c>
      <c r="AA65" s="272"/>
      <c r="AB65" s="198" t="s">
        <v>225</v>
      </c>
      <c r="AC65" s="78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92"/>
      <c r="AZ65" s="92"/>
      <c r="BA65" s="92"/>
      <c r="BB65" s="92"/>
      <c r="BC65" s="92"/>
      <c r="BD65" s="92"/>
      <c r="BE65" s="92"/>
      <c r="BF65" s="93"/>
      <c r="BG65" s="82" t="s">
        <v>349</v>
      </c>
      <c r="BH65" s="83" t="s">
        <v>197</v>
      </c>
      <c r="BI65" s="84" t="s">
        <v>349</v>
      </c>
      <c r="BJ65" s="85"/>
      <c r="BK65" s="92"/>
      <c r="BL65" s="92"/>
      <c r="BM65" s="94"/>
      <c r="BN65" s="85"/>
      <c r="BO65" s="92"/>
      <c r="BP65" s="92"/>
      <c r="BQ65" s="94"/>
      <c r="BR65" s="85"/>
      <c r="BS65" s="94"/>
      <c r="BT65" s="95"/>
      <c r="BU65" s="150" t="s">
        <v>225</v>
      </c>
    </row>
    <row r="66" spans="1:73" ht="14.25" x14ac:dyDescent="0.15">
      <c r="A66" s="227"/>
      <c r="B66" s="22"/>
      <c r="C66" s="323" t="s">
        <v>59</v>
      </c>
      <c r="D66" s="355" t="s">
        <v>318</v>
      </c>
      <c r="E66" s="356"/>
      <c r="F66" s="356"/>
      <c r="G66" s="357"/>
      <c r="H66" s="358"/>
      <c r="I66" s="22"/>
      <c r="O66" s="10" t="e">
        <f>IF(OR(AND(#REF!="知的",#REF!="陸上"),R66="×"),Q66,P66)</f>
        <v>#REF!</v>
      </c>
      <c r="P66" s="10" t="str">
        <f>IFERROR(IF(#REF!="ﾎﾞｳﾘﾝｸﾞ","◎",IF(OR(#REF!="陸上",#REF!="水泳",#REF!="卓球",#REF!="ﾎﾞｯﾁｬ",#REF!="ﾌﾗｲﾝｸﾞﾃﾞｨｽｸ",#REF!="ｱｰﾁｪﾘｰ",#REF!="砲丸投4.0kg"),INDEX(判定,MATCH(リスト!X66,縦リスト,0),MATCH(#REF!,横リスト,0)),"")),"×")</f>
        <v>×</v>
      </c>
      <c r="Q66" s="10" t="e">
        <f>IF(#REF!="","",IFERROR(IF(AND(#REF!="知的",#REF!="陸上"),INDEX(判定２,MATCH(リスト!Z66,縦リスト２,0),MATCH(#REF!,横リスト,0)),"×"),""))</f>
        <v>#REF!</v>
      </c>
      <c r="R66" s="10" t="str">
        <f>IFERROR(IF(AND(#REF!="精神",#REF!="陸上"),INDEX(判定２,MATCH(リスト!Z66,縦リスト２,0),MATCH(M66,横リスト,0)),""),"×")</f>
        <v>×</v>
      </c>
      <c r="S66" s="10" t="e">
        <f>IF(OR(AND(#REF!="知的",#REF!="陸上"),R66="×"),Q66,P66)</f>
        <v>#REF!</v>
      </c>
      <c r="T66" s="8"/>
      <c r="U66" s="162">
        <v>72</v>
      </c>
      <c r="V66" s="1">
        <v>2</v>
      </c>
      <c r="W66" s="1" t="s">
        <v>385</v>
      </c>
      <c r="X66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6" s="166"/>
      <c r="Z66" s="272" t="e">
        <f>#REF!&amp;#REF!</f>
        <v>#REF!</v>
      </c>
      <c r="AA66" s="272"/>
      <c r="AB66" s="199" t="s">
        <v>226</v>
      </c>
      <c r="AC66" s="79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40"/>
      <c r="BG66" s="82" t="s">
        <v>349</v>
      </c>
      <c r="BH66" s="25" t="s">
        <v>197</v>
      </c>
      <c r="BI66" s="84" t="s">
        <v>349</v>
      </c>
      <c r="BJ66" s="42"/>
      <c r="BK66" s="20"/>
      <c r="BL66" s="20"/>
      <c r="BM66" s="31"/>
      <c r="BN66" s="42"/>
      <c r="BO66" s="20"/>
      <c r="BP66" s="20"/>
      <c r="BQ66" s="31"/>
      <c r="BR66" s="42"/>
      <c r="BS66" s="31"/>
      <c r="BT66" s="65"/>
      <c r="BU66" s="151" t="s">
        <v>226</v>
      </c>
    </row>
    <row r="67" spans="1:73" ht="14.25" x14ac:dyDescent="0.15">
      <c r="A67" s="227"/>
      <c r="B67" s="22"/>
      <c r="C67" s="324"/>
      <c r="D67" s="351" t="s">
        <v>356</v>
      </c>
      <c r="E67" s="352"/>
      <c r="F67" s="352"/>
      <c r="G67" s="353"/>
      <c r="H67" s="354"/>
      <c r="I67" s="22"/>
      <c r="O67" s="10" t="e">
        <f>IF(OR(AND(#REF!="知的",#REF!="陸上"),R67="×"),Q67,P67)</f>
        <v>#REF!</v>
      </c>
      <c r="P67" s="10" t="str">
        <f>IFERROR(IF(#REF!="ﾎﾞｳﾘﾝｸﾞ","◎",IF(OR(#REF!="陸上",#REF!="水泳",#REF!="卓球",#REF!="ﾎﾞｯﾁｬ",#REF!="ﾌﾗｲﾝｸﾞﾃﾞｨｽｸ",#REF!="ｱｰﾁｪﾘｰ",#REF!="砲丸投4.0kg"),INDEX(判定,MATCH(リスト!X67,縦リスト,0),MATCH(#REF!,横リスト,0)),"")),"×")</f>
        <v>×</v>
      </c>
      <c r="Q67" s="10" t="e">
        <f>IF(#REF!="","",IFERROR(IF(AND(#REF!="知的",#REF!="陸上"),INDEX(判定２,MATCH(リスト!Z67,縦リスト２,0),MATCH(#REF!,横リスト,0)),"×"),""))</f>
        <v>#REF!</v>
      </c>
      <c r="R67" s="10" t="str">
        <f>IFERROR(IF(AND(#REF!="精神",#REF!="陸上"),INDEX(判定２,MATCH(リスト!Z67,縦リスト２,0),MATCH(M67,横リスト,0)),""),"×")</f>
        <v>×</v>
      </c>
      <c r="S67" s="10" t="e">
        <f>IF(OR(AND(#REF!="知的",#REF!="陸上"),R67="×"),Q67,P67)</f>
        <v>#REF!</v>
      </c>
      <c r="T67" s="8"/>
      <c r="U67" s="162">
        <v>73</v>
      </c>
      <c r="V67" s="1">
        <v>2</v>
      </c>
      <c r="W67" s="1" t="s">
        <v>385</v>
      </c>
      <c r="X67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7" s="166"/>
      <c r="Z67" s="272" t="e">
        <f>#REF!&amp;#REF!</f>
        <v>#REF!</v>
      </c>
      <c r="AA67" s="272"/>
      <c r="AB67" s="199" t="s">
        <v>227</v>
      </c>
      <c r="AC67" s="79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40"/>
      <c r="BG67" s="82" t="s">
        <v>349</v>
      </c>
      <c r="BH67" s="25" t="s">
        <v>197</v>
      </c>
      <c r="BI67" s="84" t="s">
        <v>349</v>
      </c>
      <c r="BJ67" s="42"/>
      <c r="BK67" s="20"/>
      <c r="BL67" s="20"/>
      <c r="BM67" s="31"/>
      <c r="BN67" s="42"/>
      <c r="BO67" s="20"/>
      <c r="BP67" s="20"/>
      <c r="BQ67" s="31"/>
      <c r="BR67" s="42"/>
      <c r="BS67" s="31"/>
      <c r="BT67" s="65"/>
      <c r="BU67" s="151" t="s">
        <v>227</v>
      </c>
    </row>
    <row r="68" spans="1:73" ht="14.25" x14ac:dyDescent="0.15">
      <c r="A68" s="227"/>
      <c r="B68" s="22"/>
      <c r="C68" s="382" t="s">
        <v>319</v>
      </c>
      <c r="D68" s="355" t="s">
        <v>376</v>
      </c>
      <c r="E68" s="356"/>
      <c r="F68" s="356"/>
      <c r="G68" s="357"/>
      <c r="H68" s="358"/>
      <c r="I68" s="22"/>
      <c r="O68" s="10" t="e">
        <f>IF(OR(AND(#REF!="知的",#REF!="陸上"),R68="×"),Q68,P68)</f>
        <v>#REF!</v>
      </c>
      <c r="P68" s="10" t="str">
        <f>IFERROR(IF(#REF!="ﾎﾞｳﾘﾝｸﾞ","◎",IF(OR(#REF!="陸上",#REF!="水泳",#REF!="卓球",#REF!="ﾎﾞｯﾁｬ",#REF!="ﾌﾗｲﾝｸﾞﾃﾞｨｽｸ",#REF!="ｱｰﾁｪﾘｰ",#REF!="砲丸投4.0kg"),INDEX(判定,MATCH(リスト!X68,縦リスト,0),MATCH(#REF!,横リスト,0)),"")),"×")</f>
        <v>×</v>
      </c>
      <c r="Q68" s="10" t="e">
        <f>IF(#REF!="","",IFERROR(IF(AND(#REF!="知的",#REF!="陸上"),INDEX(判定２,MATCH(リスト!Z68,縦リスト２,0),MATCH(#REF!,横リスト,0)),"×"),""))</f>
        <v>#REF!</v>
      </c>
      <c r="R68" s="10" t="str">
        <f>IFERROR(IF(AND(#REF!="精神",#REF!="陸上"),INDEX(判定２,MATCH(リスト!Z68,縦リスト２,0),MATCH(M68,横リスト,0)),""),"×")</f>
        <v>×</v>
      </c>
      <c r="S68" s="10" t="e">
        <f>IF(OR(AND(#REF!="知的",#REF!="陸上"),R68="×"),Q68,P68)</f>
        <v>#REF!</v>
      </c>
      <c r="T68" s="8"/>
      <c r="U68" s="162">
        <v>74</v>
      </c>
      <c r="V68" s="1">
        <v>2</v>
      </c>
      <c r="W68" s="1" t="s">
        <v>385</v>
      </c>
      <c r="X68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8" s="166"/>
      <c r="Z68" s="272" t="e">
        <f>#REF!&amp;#REF!</f>
        <v>#REF!</v>
      </c>
      <c r="AA68" s="272"/>
      <c r="AB68" s="199" t="s">
        <v>228</v>
      </c>
      <c r="AC68" s="79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40"/>
      <c r="BG68" s="82" t="s">
        <v>349</v>
      </c>
      <c r="BH68" s="25" t="s">
        <v>197</v>
      </c>
      <c r="BI68" s="84" t="s">
        <v>349</v>
      </c>
      <c r="BJ68" s="42"/>
      <c r="BK68" s="20"/>
      <c r="BL68" s="20"/>
      <c r="BM68" s="31"/>
      <c r="BN68" s="42"/>
      <c r="BO68" s="20"/>
      <c r="BP68" s="20"/>
      <c r="BQ68" s="31"/>
      <c r="BR68" s="42"/>
      <c r="BS68" s="31"/>
      <c r="BT68" s="65"/>
      <c r="BU68" s="151" t="s">
        <v>228</v>
      </c>
    </row>
    <row r="69" spans="1:73" ht="14.25" x14ac:dyDescent="0.15">
      <c r="A69" s="227"/>
      <c r="B69" s="22"/>
      <c r="C69" s="383"/>
      <c r="D69" s="351" t="s">
        <v>377</v>
      </c>
      <c r="E69" s="352"/>
      <c r="F69" s="352"/>
      <c r="G69" s="353"/>
      <c r="H69" s="354"/>
      <c r="I69" s="22"/>
      <c r="O69" s="10" t="e">
        <f>IF(OR(AND(#REF!="知的",#REF!="陸上"),R69="×"),Q69,P69)</f>
        <v>#REF!</v>
      </c>
      <c r="P69" s="10" t="str">
        <f>IFERROR(IF(#REF!="ﾎﾞｳﾘﾝｸﾞ","◎",IF(OR(#REF!="陸上",#REF!="水泳",#REF!="卓球",#REF!="ﾎﾞｯﾁｬ",#REF!="ﾌﾗｲﾝｸﾞﾃﾞｨｽｸ",#REF!="ｱｰﾁｪﾘｰ",#REF!="砲丸投4.0kg"),INDEX(判定,MATCH(リスト!X69,縦リスト,0),MATCH(#REF!,横リスト,0)),"")),"×")</f>
        <v>×</v>
      </c>
      <c r="Q69" s="10" t="e">
        <f>IF(#REF!="","",IFERROR(IF(AND(#REF!="知的",#REF!="陸上"),INDEX(判定２,MATCH(リスト!Z69,縦リスト２,0),MATCH(#REF!,横リスト,0)),"×"),""))</f>
        <v>#REF!</v>
      </c>
      <c r="R69" s="10" t="str">
        <f>IFERROR(IF(AND(#REF!="精神",#REF!="陸上"),INDEX(判定２,MATCH(リスト!Z69,縦リスト２,0),MATCH(M69,横リスト,0)),""),"×")</f>
        <v>×</v>
      </c>
      <c r="S69" s="10" t="e">
        <f>IF(OR(AND(#REF!="知的",#REF!="陸上"),R69="×"),Q69,P69)</f>
        <v>#REF!</v>
      </c>
      <c r="T69" s="8"/>
      <c r="U69" s="162">
        <v>75</v>
      </c>
      <c r="V69" s="1">
        <v>2</v>
      </c>
      <c r="W69" s="1" t="s">
        <v>385</v>
      </c>
      <c r="X69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9" s="166"/>
      <c r="Z69" s="272" t="e">
        <f>#REF!&amp;#REF!</f>
        <v>#REF!</v>
      </c>
      <c r="AA69" s="272"/>
      <c r="AB69" s="199" t="s">
        <v>229</v>
      </c>
      <c r="AC69" s="79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40"/>
      <c r="BG69" s="82" t="s">
        <v>349</v>
      </c>
      <c r="BH69" s="25" t="s">
        <v>197</v>
      </c>
      <c r="BI69" s="84" t="s">
        <v>349</v>
      </c>
      <c r="BJ69" s="42"/>
      <c r="BK69" s="20"/>
      <c r="BL69" s="20"/>
      <c r="BM69" s="31"/>
      <c r="BN69" s="42"/>
      <c r="BO69" s="20"/>
      <c r="BP69" s="20"/>
      <c r="BQ69" s="31"/>
      <c r="BR69" s="42"/>
      <c r="BS69" s="31"/>
      <c r="BT69" s="65"/>
      <c r="BU69" s="151" t="s">
        <v>229</v>
      </c>
    </row>
    <row r="70" spans="1:73" ht="14.25" x14ac:dyDescent="0.15">
      <c r="A70" s="227"/>
      <c r="B70" s="22"/>
      <c r="C70" s="109" t="s">
        <v>284</v>
      </c>
      <c r="D70" s="359" t="s">
        <v>320</v>
      </c>
      <c r="E70" s="360"/>
      <c r="F70" s="360"/>
      <c r="G70" s="361"/>
      <c r="H70" s="362"/>
      <c r="I70" s="22"/>
      <c r="O70" s="10" t="e">
        <f>IF(OR(AND(#REF!="知的",#REF!="陸上"),R70="×"),Q70,P70)</f>
        <v>#REF!</v>
      </c>
      <c r="P70" s="10" t="str">
        <f>IFERROR(IF(#REF!="ﾎﾞｳﾘﾝｸﾞ","◎",IF(OR(#REF!="陸上",#REF!="水泳",#REF!="卓球",#REF!="ﾎﾞｯﾁｬ",#REF!="ﾌﾗｲﾝｸﾞﾃﾞｨｽｸ",#REF!="ｱｰﾁｪﾘｰ",#REF!="砲丸投4.0kg"),INDEX(判定,MATCH(リスト!X70,縦リスト,0),MATCH(#REF!,横リスト,0)),"")),"×")</f>
        <v>×</v>
      </c>
      <c r="Q70" s="10" t="e">
        <f>IF(#REF!="","",IFERROR(IF(AND(#REF!="知的",#REF!="陸上"),INDEX(判定２,MATCH(リスト!Z70,縦リスト２,0),MATCH(#REF!,横リスト,0)),"×"),""))</f>
        <v>#REF!</v>
      </c>
      <c r="R70" s="10" t="str">
        <f>IFERROR(IF(AND(#REF!="精神",#REF!="陸上"),INDEX(判定２,MATCH(リスト!Z70,縦リスト２,0),MATCH(M70,横リスト,0)),""),"×")</f>
        <v>×</v>
      </c>
      <c r="S70" s="10" t="e">
        <f>IF(OR(AND(#REF!="知的",#REF!="陸上"),R70="×"),Q70,P70)</f>
        <v>#REF!</v>
      </c>
      <c r="T70" s="8"/>
      <c r="U70" s="162">
        <v>76</v>
      </c>
      <c r="V70" s="1">
        <v>2</v>
      </c>
      <c r="W70" s="1" t="s">
        <v>385</v>
      </c>
      <c r="X70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0" s="166"/>
      <c r="Z70" s="272" t="e">
        <f>#REF!&amp;#REF!</f>
        <v>#REF!</v>
      </c>
      <c r="AA70" s="272"/>
      <c r="AB70" s="199" t="s">
        <v>230</v>
      </c>
      <c r="AC70" s="79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40"/>
      <c r="BG70" s="82" t="s">
        <v>349</v>
      </c>
      <c r="BH70" s="25" t="s">
        <v>197</v>
      </c>
      <c r="BI70" s="84" t="s">
        <v>349</v>
      </c>
      <c r="BJ70" s="42"/>
      <c r="BK70" s="20"/>
      <c r="BL70" s="20"/>
      <c r="BM70" s="31"/>
      <c r="BN70" s="42"/>
      <c r="BO70" s="20"/>
      <c r="BP70" s="20"/>
      <c r="BQ70" s="31"/>
      <c r="BR70" s="42"/>
      <c r="BS70" s="31"/>
      <c r="BT70" s="65"/>
      <c r="BU70" s="151" t="s">
        <v>230</v>
      </c>
    </row>
    <row r="71" spans="1:73" ht="13.5" customHeight="1" x14ac:dyDescent="0.15">
      <c r="A71" s="227"/>
      <c r="B71" s="225"/>
      <c r="C71" s="363" t="s">
        <v>444</v>
      </c>
      <c r="D71" s="364"/>
      <c r="E71" s="364"/>
      <c r="F71" s="364"/>
      <c r="G71" s="364"/>
      <c r="H71" s="365"/>
      <c r="I71" s="22"/>
      <c r="O71" s="10" t="e">
        <f>IF(OR(AND(#REF!="知的",#REF!="陸上"),R71="×"),Q71,P71)</f>
        <v>#REF!</v>
      </c>
      <c r="P71" s="10" t="str">
        <f>IFERROR(IF(#REF!="ﾎﾞｳﾘﾝｸﾞ","◎",IF(OR(#REF!="陸上",#REF!="水泳",#REF!="卓球",#REF!="ﾎﾞｯﾁｬ",#REF!="ﾌﾗｲﾝｸﾞﾃﾞｨｽｸ",#REF!="ｱｰﾁｪﾘｰ",#REF!="砲丸投4.0kg"),INDEX(判定,MATCH(リスト!X71,縦リスト,0),MATCH(#REF!,横リスト,0)),"")),"×")</f>
        <v>×</v>
      </c>
      <c r="Q71" s="10" t="e">
        <f>IF(#REF!="","",IFERROR(IF(AND(#REF!="知的",#REF!="陸上"),INDEX(判定２,MATCH(リスト!Z71,縦リスト２,0),MATCH(#REF!,横リスト,0)),"×"),""))</f>
        <v>#REF!</v>
      </c>
      <c r="R71" s="10" t="str">
        <f>IFERROR(IF(AND(#REF!="精神",#REF!="陸上"),INDEX(判定２,MATCH(リスト!Z71,縦リスト２,0),MATCH(M71,横リスト,0)),""),"×")</f>
        <v>×</v>
      </c>
      <c r="S71" s="10" t="e">
        <f>IF(OR(AND(#REF!="知的",#REF!="陸上"),R71="×"),Q71,P71)</f>
        <v>#REF!</v>
      </c>
      <c r="T71" s="8"/>
      <c r="U71" s="162">
        <v>77</v>
      </c>
      <c r="V71" s="1">
        <v>2</v>
      </c>
      <c r="W71" s="1" t="s">
        <v>385</v>
      </c>
      <c r="X71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1" s="166"/>
      <c r="Z71" s="272" t="e">
        <f>#REF!&amp;#REF!</f>
        <v>#REF!</v>
      </c>
      <c r="AA71" s="272"/>
      <c r="AB71" s="199" t="s">
        <v>231</v>
      </c>
      <c r="AC71" s="79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40"/>
      <c r="BG71" s="82" t="s">
        <v>349</v>
      </c>
      <c r="BH71" s="25" t="s">
        <v>197</v>
      </c>
      <c r="BI71" s="84" t="s">
        <v>349</v>
      </c>
      <c r="BJ71" s="42"/>
      <c r="BK71" s="20"/>
      <c r="BL71" s="20"/>
      <c r="BM71" s="31"/>
      <c r="BN71" s="42"/>
      <c r="BO71" s="20"/>
      <c r="BP71" s="20"/>
      <c r="BQ71" s="31"/>
      <c r="BR71" s="42"/>
      <c r="BS71" s="31"/>
      <c r="BT71" s="65"/>
      <c r="BU71" s="151" t="s">
        <v>231</v>
      </c>
    </row>
    <row r="72" spans="1:73" ht="13.5" customHeight="1" x14ac:dyDescent="0.15">
      <c r="A72" s="227"/>
      <c r="B72" s="225"/>
      <c r="C72" s="366"/>
      <c r="D72" s="367"/>
      <c r="E72" s="367"/>
      <c r="F72" s="367"/>
      <c r="G72" s="367"/>
      <c r="H72" s="368"/>
      <c r="I72" s="22"/>
      <c r="O72" s="10" t="e">
        <f>IF(OR(AND(#REF!="知的",#REF!="陸上"),R72="×"),Q72,P72)</f>
        <v>#REF!</v>
      </c>
      <c r="P72" s="10" t="str">
        <f>IFERROR(IF(#REF!="ﾎﾞｳﾘﾝｸﾞ","◎",IF(OR(#REF!="陸上",#REF!="水泳",#REF!="卓球",#REF!="ﾎﾞｯﾁｬ",#REF!="ﾌﾗｲﾝｸﾞﾃﾞｨｽｸ",#REF!="ｱｰﾁｪﾘｰ",#REF!="砲丸投4.0kg"),INDEX(判定,MATCH(リスト!X72,縦リスト,0),MATCH(#REF!,横リスト,0)),"")),"×")</f>
        <v>×</v>
      </c>
      <c r="Q72" s="10" t="e">
        <f>IF(#REF!="","",IFERROR(IF(AND(#REF!="知的",#REF!="陸上"),INDEX(判定２,MATCH(リスト!Z72,縦リスト２,0),MATCH(#REF!,横リスト,0)),"×"),""))</f>
        <v>#REF!</v>
      </c>
      <c r="R72" s="10" t="str">
        <f>IFERROR(IF(AND(#REF!="精神",#REF!="陸上"),INDEX(判定２,MATCH(リスト!Z72,縦リスト２,0),MATCH(M72,横リスト,0)),""),"×")</f>
        <v>×</v>
      </c>
      <c r="S72" s="10" t="e">
        <f>IF(OR(AND(#REF!="知的",#REF!="陸上"),R72="×"),Q72,P72)</f>
        <v>#REF!</v>
      </c>
      <c r="T72" s="8"/>
      <c r="U72" s="162">
        <v>78</v>
      </c>
      <c r="V72" s="1">
        <v>2</v>
      </c>
      <c r="W72" s="1" t="s">
        <v>385</v>
      </c>
      <c r="X72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2" s="166"/>
      <c r="Z72" s="272" t="e">
        <f>#REF!&amp;#REF!</f>
        <v>#REF!</v>
      </c>
      <c r="AA72" s="272"/>
      <c r="AB72" s="199" t="s">
        <v>232</v>
      </c>
      <c r="AC72" s="79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40"/>
      <c r="BG72" s="82" t="s">
        <v>349</v>
      </c>
      <c r="BH72" s="25" t="s">
        <v>197</v>
      </c>
      <c r="BI72" s="84" t="s">
        <v>349</v>
      </c>
      <c r="BJ72" s="42"/>
      <c r="BK72" s="20"/>
      <c r="BL72" s="20"/>
      <c r="BM72" s="31"/>
      <c r="BN72" s="42"/>
      <c r="BO72" s="20"/>
      <c r="BP72" s="20"/>
      <c r="BQ72" s="31"/>
      <c r="BR72" s="42"/>
      <c r="BS72" s="31"/>
      <c r="BT72" s="65"/>
      <c r="BU72" s="151" t="s">
        <v>232</v>
      </c>
    </row>
    <row r="73" spans="1:73" ht="13.5" customHeight="1" x14ac:dyDescent="0.15">
      <c r="A73" s="227"/>
      <c r="B73" s="22"/>
      <c r="C73" s="366"/>
      <c r="D73" s="367"/>
      <c r="E73" s="367"/>
      <c r="F73" s="367"/>
      <c r="G73" s="367"/>
      <c r="H73" s="368"/>
      <c r="I73" s="22"/>
      <c r="O73" s="10" t="e">
        <f>IF(OR(AND(#REF!="知的",#REF!="陸上"),R73="×"),Q73,P73)</f>
        <v>#REF!</v>
      </c>
      <c r="P73" s="10" t="str">
        <f>IFERROR(IF(#REF!="ﾎﾞｳﾘﾝｸﾞ","◎",IF(OR(#REF!="陸上",#REF!="水泳",#REF!="卓球",#REF!="ﾎﾞｯﾁｬ",#REF!="ﾌﾗｲﾝｸﾞﾃﾞｨｽｸ",#REF!="ｱｰﾁｪﾘｰ",#REF!="砲丸投4.0kg"),INDEX(判定,MATCH(リスト!X73,縦リスト,0),MATCH(#REF!,横リスト,0)),"")),"×")</f>
        <v>×</v>
      </c>
      <c r="Q73" s="10" t="e">
        <f>IF(#REF!="","",IFERROR(IF(AND(#REF!="知的",#REF!="陸上"),INDEX(判定２,MATCH(リスト!Z73,縦リスト２,0),MATCH(#REF!,横リスト,0)),"×"),""))</f>
        <v>#REF!</v>
      </c>
      <c r="R73" s="10" t="str">
        <f>IFERROR(IF(AND(#REF!="精神",#REF!="陸上"),INDEX(判定２,MATCH(リスト!Z73,縦リスト２,0),MATCH(M73,横リスト,0)),""),"×")</f>
        <v>×</v>
      </c>
      <c r="S73" s="10" t="e">
        <f>IF(OR(AND(#REF!="知的",#REF!="陸上"),R73="×"),Q73,P73)</f>
        <v>#REF!</v>
      </c>
      <c r="T73" s="8"/>
      <c r="U73" s="162">
        <v>79</v>
      </c>
      <c r="V73" s="1">
        <v>2</v>
      </c>
      <c r="W73" s="1" t="s">
        <v>385</v>
      </c>
      <c r="X73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3" s="166"/>
      <c r="Z73" s="272" t="e">
        <f>#REF!&amp;#REF!</f>
        <v>#REF!</v>
      </c>
      <c r="AA73" s="272"/>
      <c r="AB73" s="199" t="s">
        <v>233</v>
      </c>
      <c r="AC73" s="79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40"/>
      <c r="BG73" s="82" t="s">
        <v>349</v>
      </c>
      <c r="BH73" s="25" t="s">
        <v>197</v>
      </c>
      <c r="BI73" s="84" t="s">
        <v>349</v>
      </c>
      <c r="BJ73" s="42"/>
      <c r="BK73" s="20"/>
      <c r="BL73" s="20"/>
      <c r="BM73" s="31"/>
      <c r="BN73" s="42"/>
      <c r="BO73" s="20"/>
      <c r="BP73" s="20"/>
      <c r="BQ73" s="31"/>
      <c r="BR73" s="42"/>
      <c r="BS73" s="31"/>
      <c r="BT73" s="65"/>
      <c r="BU73" s="151" t="s">
        <v>233</v>
      </c>
    </row>
    <row r="74" spans="1:73" ht="13.5" customHeight="1" x14ac:dyDescent="0.15">
      <c r="A74" s="227"/>
      <c r="B74" s="22"/>
      <c r="C74" s="366"/>
      <c r="D74" s="367"/>
      <c r="E74" s="367"/>
      <c r="F74" s="367"/>
      <c r="G74" s="367"/>
      <c r="H74" s="368"/>
      <c r="I74" s="22"/>
      <c r="O74" s="10" t="e">
        <f>IF(OR(AND(#REF!="知的",#REF!="陸上"),R74="×"),Q74,P74)</f>
        <v>#REF!</v>
      </c>
      <c r="P74" s="10" t="str">
        <f>IFERROR(IF(#REF!="ﾎﾞｳﾘﾝｸﾞ","◎",IF(OR(#REF!="陸上",#REF!="水泳",#REF!="卓球",#REF!="ﾎﾞｯﾁｬ",#REF!="ﾌﾗｲﾝｸﾞﾃﾞｨｽｸ",#REF!="ｱｰﾁｪﾘｰ",#REF!="砲丸投4.0kg"),INDEX(判定,MATCH(リスト!X74,縦リスト,0),MATCH(#REF!,横リスト,0)),"")),"×")</f>
        <v>×</v>
      </c>
      <c r="Q74" s="10" t="e">
        <f>IF(#REF!="","",IFERROR(IF(AND(#REF!="知的",#REF!="陸上"),INDEX(判定２,MATCH(リスト!Z74,縦リスト２,0),MATCH(#REF!,横リスト,0)),"×"),""))</f>
        <v>#REF!</v>
      </c>
      <c r="R74" s="10" t="str">
        <f>IFERROR(IF(AND(#REF!="精神",#REF!="陸上"),INDEX(判定２,MATCH(リスト!Z74,縦リスト２,0),MATCH(M74,横リスト,0)),""),"×")</f>
        <v>×</v>
      </c>
      <c r="S74" s="10" t="e">
        <f>IF(OR(AND(#REF!="知的",#REF!="陸上"),R74="×"),Q74,P74)</f>
        <v>#REF!</v>
      </c>
      <c r="T74" s="8"/>
      <c r="U74" s="162">
        <v>80</v>
      </c>
      <c r="V74" s="1">
        <v>2</v>
      </c>
      <c r="W74" s="1" t="s">
        <v>385</v>
      </c>
      <c r="X74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4" s="166"/>
      <c r="Z74" s="272" t="e">
        <f>#REF!&amp;#REF!</f>
        <v>#REF!</v>
      </c>
      <c r="AA74" s="272"/>
      <c r="AB74" s="199" t="s">
        <v>234</v>
      </c>
      <c r="AC74" s="79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40"/>
      <c r="BG74" s="82" t="s">
        <v>349</v>
      </c>
      <c r="BH74" s="25" t="s">
        <v>197</v>
      </c>
      <c r="BI74" s="84" t="s">
        <v>349</v>
      </c>
      <c r="BJ74" s="42"/>
      <c r="BK74" s="20"/>
      <c r="BL74" s="20"/>
      <c r="BM74" s="31"/>
      <c r="BN74" s="42"/>
      <c r="BO74" s="20"/>
      <c r="BP74" s="20"/>
      <c r="BQ74" s="31"/>
      <c r="BR74" s="42"/>
      <c r="BS74" s="31"/>
      <c r="BT74" s="65"/>
      <c r="BU74" s="151" t="s">
        <v>234</v>
      </c>
    </row>
    <row r="75" spans="1:73" ht="13.5" customHeight="1" x14ac:dyDescent="0.15">
      <c r="A75" s="227"/>
      <c r="B75" s="22"/>
      <c r="C75" s="369"/>
      <c r="D75" s="370"/>
      <c r="E75" s="370"/>
      <c r="F75" s="370"/>
      <c r="G75" s="370"/>
      <c r="H75" s="371"/>
      <c r="I75" s="22"/>
      <c r="O75" s="10" t="e">
        <f>IF(OR(AND(#REF!="知的",#REF!="陸上"),R75="×"),Q75,P75)</f>
        <v>#REF!</v>
      </c>
      <c r="P75" s="10" t="str">
        <f>IFERROR(IF(#REF!="ﾎﾞｳﾘﾝｸﾞ","◎",IF(OR(#REF!="陸上",#REF!="水泳",#REF!="卓球",#REF!="ﾎﾞｯﾁｬ",#REF!="ﾌﾗｲﾝｸﾞﾃﾞｨｽｸ",#REF!="ｱｰﾁｪﾘｰ",#REF!="砲丸投4.0kg"),INDEX(判定,MATCH(リスト!X75,縦リスト,0),MATCH(#REF!,横リスト,0)),"")),"×")</f>
        <v>×</v>
      </c>
      <c r="Q75" s="10" t="e">
        <f>IF(#REF!="","",IFERROR(IF(AND(#REF!="知的",#REF!="陸上"),INDEX(判定２,MATCH(リスト!Z75,縦リスト２,0),MATCH(#REF!,横リスト,0)),"×"),""))</f>
        <v>#REF!</v>
      </c>
      <c r="R75" s="10" t="str">
        <f>IFERROR(IF(AND(#REF!="精神",#REF!="陸上"),INDEX(判定２,MATCH(リスト!Z75,縦リスト２,0),MATCH(M75,横リスト,0)),""),"×")</f>
        <v>×</v>
      </c>
      <c r="S75" s="10" t="e">
        <f>IF(OR(AND(#REF!="知的",#REF!="陸上"),R75="×"),Q75,P75)</f>
        <v>#REF!</v>
      </c>
      <c r="T75" s="8"/>
      <c r="U75" s="162">
        <v>81</v>
      </c>
      <c r="V75" s="1">
        <v>2</v>
      </c>
      <c r="W75" s="1" t="s">
        <v>385</v>
      </c>
      <c r="X75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5" s="166"/>
      <c r="Z75" s="272" t="e">
        <f>#REF!&amp;#REF!</f>
        <v>#REF!</v>
      </c>
      <c r="AA75" s="272"/>
      <c r="AB75" s="199" t="s">
        <v>235</v>
      </c>
      <c r="AC75" s="79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40"/>
      <c r="BG75" s="82" t="s">
        <v>349</v>
      </c>
      <c r="BH75" s="25" t="s">
        <v>197</v>
      </c>
      <c r="BI75" s="84" t="s">
        <v>349</v>
      </c>
      <c r="BJ75" s="42"/>
      <c r="BK75" s="20"/>
      <c r="BL75" s="20"/>
      <c r="BM75" s="31"/>
      <c r="BN75" s="42"/>
      <c r="BO75" s="20"/>
      <c r="BP75" s="20"/>
      <c r="BQ75" s="31"/>
      <c r="BR75" s="42"/>
      <c r="BS75" s="31"/>
      <c r="BT75" s="65"/>
      <c r="BU75" s="151" t="s">
        <v>235</v>
      </c>
    </row>
    <row r="76" spans="1:73" ht="13.5" customHeight="1" x14ac:dyDescent="0.15">
      <c r="A76" s="227"/>
      <c r="B76" s="22"/>
      <c r="C76" s="276"/>
      <c r="D76" s="276"/>
      <c r="E76" s="276"/>
      <c r="F76" s="276"/>
      <c r="G76" s="22"/>
      <c r="H76" s="22"/>
      <c r="I76" s="22"/>
      <c r="O76" s="10" t="e">
        <f>IF(OR(AND(#REF!="知的",#REF!="陸上"),R76="×"),Q76,P76)</f>
        <v>#REF!</v>
      </c>
      <c r="P76" s="10" t="str">
        <f>IFERROR(IF(#REF!="ﾎﾞｳﾘﾝｸﾞ","◎",IF(OR(#REF!="陸上",#REF!="水泳",#REF!="卓球",#REF!="ﾎﾞｯﾁｬ",#REF!="ﾌﾗｲﾝｸﾞﾃﾞｨｽｸ",#REF!="ｱｰﾁｪﾘｰ",#REF!="砲丸投4.0kg"),INDEX(判定,MATCH(リスト!X76,縦リスト,0),MATCH(#REF!,横リスト,0)),"")),"×")</f>
        <v>×</v>
      </c>
      <c r="Q76" s="10" t="e">
        <f>IF(#REF!="","",IFERROR(IF(AND(#REF!="知的",#REF!="陸上"),INDEX(判定２,MATCH(リスト!Z76,縦リスト２,0),MATCH(#REF!,横リスト,0)),"×"),""))</f>
        <v>#REF!</v>
      </c>
      <c r="R76" s="10" t="str">
        <f>IFERROR(IF(AND(#REF!="精神",#REF!="陸上"),INDEX(判定２,MATCH(リスト!Z76,縦リスト２,0),MATCH(M76,横リスト,0)),""),"×")</f>
        <v>×</v>
      </c>
      <c r="S76" s="10" t="e">
        <f>IF(OR(AND(#REF!="知的",#REF!="陸上"),R76="×"),Q76,P76)</f>
        <v>#REF!</v>
      </c>
      <c r="T76" s="8"/>
      <c r="U76" s="162">
        <v>82</v>
      </c>
      <c r="V76" s="1">
        <v>2</v>
      </c>
      <c r="W76" s="1" t="s">
        <v>385</v>
      </c>
      <c r="X76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6" s="166"/>
      <c r="Z76" s="272" t="e">
        <f>#REF!&amp;#REF!</f>
        <v>#REF!</v>
      </c>
      <c r="AA76" s="272"/>
      <c r="AB76" s="199" t="s">
        <v>236</v>
      </c>
      <c r="AC76" s="79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40"/>
      <c r="BG76" s="82" t="s">
        <v>349</v>
      </c>
      <c r="BH76" s="25" t="s">
        <v>197</v>
      </c>
      <c r="BI76" s="84" t="s">
        <v>349</v>
      </c>
      <c r="BJ76" s="42"/>
      <c r="BK76" s="20"/>
      <c r="BL76" s="20"/>
      <c r="BM76" s="31"/>
      <c r="BN76" s="42"/>
      <c r="BO76" s="20"/>
      <c r="BP76" s="20"/>
      <c r="BQ76" s="31"/>
      <c r="BR76" s="42"/>
      <c r="BS76" s="31"/>
      <c r="BT76" s="65"/>
      <c r="BU76" s="151" t="s">
        <v>236</v>
      </c>
    </row>
    <row r="77" spans="1:73" ht="13.5" customHeight="1" x14ac:dyDescent="0.15">
      <c r="A77" s="227"/>
      <c r="B77" s="22"/>
      <c r="C77" s="276"/>
      <c r="D77" s="276"/>
      <c r="E77" s="276"/>
      <c r="F77" s="276"/>
      <c r="G77" s="22"/>
      <c r="H77" s="22"/>
      <c r="I77" s="22"/>
      <c r="O77" s="10" t="e">
        <f>IF(OR(AND(#REF!="知的",#REF!="陸上"),R77="×"),Q77,P77)</f>
        <v>#REF!</v>
      </c>
      <c r="P77" s="10" t="str">
        <f>IFERROR(IF(#REF!="ﾎﾞｳﾘﾝｸﾞ","◎",IF(OR(#REF!="陸上",#REF!="水泳",#REF!="卓球",#REF!="ﾎﾞｯﾁｬ",#REF!="ﾌﾗｲﾝｸﾞﾃﾞｨｽｸ",#REF!="ｱｰﾁｪﾘｰ",#REF!="砲丸投4.0kg"),INDEX(判定,MATCH(リスト!X77,縦リスト,0),MATCH(#REF!,横リスト,0)),"")),"×")</f>
        <v>×</v>
      </c>
      <c r="Q77" s="10" t="e">
        <f>IF(#REF!="","",IFERROR(IF(AND(#REF!="知的",#REF!="陸上"),INDEX(判定２,MATCH(リスト!Z77,縦リスト２,0),MATCH(#REF!,横リスト,0)),"×"),""))</f>
        <v>#REF!</v>
      </c>
      <c r="R77" s="10" t="str">
        <f>IFERROR(IF(AND(#REF!="精神",#REF!="陸上"),INDEX(判定２,MATCH(リスト!Z77,縦リスト２,0),MATCH(M77,横リスト,0)),""),"×")</f>
        <v>×</v>
      </c>
      <c r="S77" s="10" t="e">
        <f>IF(OR(AND(#REF!="知的",#REF!="陸上"),R77="×"),Q77,P77)</f>
        <v>#REF!</v>
      </c>
      <c r="T77" s="8"/>
      <c r="U77" s="162">
        <v>83</v>
      </c>
      <c r="V77" s="1">
        <v>2</v>
      </c>
      <c r="W77" s="1" t="s">
        <v>385</v>
      </c>
      <c r="X77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7" s="166"/>
      <c r="Z77" s="272" t="e">
        <f>#REF!&amp;#REF!</f>
        <v>#REF!</v>
      </c>
      <c r="AA77" s="272"/>
      <c r="AB77" s="199" t="s">
        <v>237</v>
      </c>
      <c r="AC77" s="79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40"/>
      <c r="BG77" s="82" t="s">
        <v>349</v>
      </c>
      <c r="BH77" s="25" t="s">
        <v>197</v>
      </c>
      <c r="BI77" s="84" t="s">
        <v>349</v>
      </c>
      <c r="BJ77" s="42"/>
      <c r="BK77" s="20"/>
      <c r="BL77" s="20"/>
      <c r="BM77" s="31"/>
      <c r="BN77" s="42"/>
      <c r="BO77" s="20"/>
      <c r="BP77" s="20"/>
      <c r="BQ77" s="31"/>
      <c r="BR77" s="42"/>
      <c r="BS77" s="31"/>
      <c r="BT77" s="65"/>
      <c r="BU77" s="151" t="s">
        <v>237</v>
      </c>
    </row>
    <row r="78" spans="1:73" ht="13.5" customHeight="1" x14ac:dyDescent="0.15">
      <c r="A78" s="227"/>
      <c r="B78" s="22"/>
      <c r="C78" s="276"/>
      <c r="D78" s="276"/>
      <c r="E78" s="276"/>
      <c r="F78" s="276"/>
      <c r="G78" s="22"/>
      <c r="H78" s="22"/>
      <c r="I78" s="22"/>
      <c r="O78" s="10" t="e">
        <f>IF(OR(AND(#REF!="知的",#REF!="陸上"),R78="×"),Q78,P78)</f>
        <v>#REF!</v>
      </c>
      <c r="P78" s="10" t="str">
        <f>IFERROR(IF(#REF!="ﾎﾞｳﾘﾝｸﾞ","◎",IF(OR(#REF!="陸上",#REF!="水泳",#REF!="卓球",#REF!="ﾎﾞｯﾁｬ",#REF!="ﾌﾗｲﾝｸﾞﾃﾞｨｽｸ",#REF!="ｱｰﾁｪﾘｰ",#REF!="砲丸投4.0kg"),INDEX(判定,MATCH(リスト!X78,縦リスト,0),MATCH(#REF!,横リスト,0)),"")),"×")</f>
        <v>×</v>
      </c>
      <c r="Q78" s="10" t="e">
        <f>IF(#REF!="","",IFERROR(IF(AND(#REF!="知的",#REF!="陸上"),INDEX(判定２,MATCH(リスト!Z78,縦リスト２,0),MATCH(#REF!,横リスト,0)),"×"),""))</f>
        <v>#REF!</v>
      </c>
      <c r="R78" s="10" t="str">
        <f>IFERROR(IF(AND(#REF!="精神",#REF!="陸上"),INDEX(判定２,MATCH(リスト!Z78,縦リスト２,0),MATCH(M78,横リスト,0)),""),"×")</f>
        <v>×</v>
      </c>
      <c r="S78" s="10" t="e">
        <f>IF(OR(AND(#REF!="知的",#REF!="陸上"),R78="×"),Q78,P78)</f>
        <v>#REF!</v>
      </c>
      <c r="T78" s="8"/>
      <c r="U78" s="162">
        <v>84</v>
      </c>
      <c r="V78" s="1">
        <v>2</v>
      </c>
      <c r="W78" s="1" t="s">
        <v>385</v>
      </c>
      <c r="X78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8" s="166"/>
      <c r="Z78" s="272" t="e">
        <f>#REF!&amp;#REF!</f>
        <v>#REF!</v>
      </c>
      <c r="AA78" s="272"/>
      <c r="AB78" s="199" t="s">
        <v>238</v>
      </c>
      <c r="AC78" s="79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40"/>
      <c r="BG78" s="82" t="s">
        <v>349</v>
      </c>
      <c r="BH78" s="25" t="s">
        <v>197</v>
      </c>
      <c r="BI78" s="84" t="s">
        <v>349</v>
      </c>
      <c r="BJ78" s="42"/>
      <c r="BK78" s="20"/>
      <c r="BL78" s="20"/>
      <c r="BM78" s="31"/>
      <c r="BN78" s="42"/>
      <c r="BO78" s="20"/>
      <c r="BP78" s="20"/>
      <c r="BQ78" s="31"/>
      <c r="BR78" s="42"/>
      <c r="BS78" s="31"/>
      <c r="BT78" s="65"/>
      <c r="BU78" s="151" t="s">
        <v>238</v>
      </c>
    </row>
    <row r="79" spans="1:73" ht="14.25" x14ac:dyDescent="0.15">
      <c r="A79" s="227"/>
      <c r="B79" s="22"/>
      <c r="C79" s="22"/>
      <c r="D79" s="22"/>
      <c r="E79" s="22"/>
      <c r="F79" s="22"/>
      <c r="G79" s="22"/>
      <c r="O79" s="10" t="e">
        <f>IF(OR(AND(#REF!="知的",#REF!="陸上"),R79="×"),Q79,P79)</f>
        <v>#REF!</v>
      </c>
      <c r="P79" s="10" t="str">
        <f>IFERROR(IF(#REF!="ﾎﾞｳﾘﾝｸﾞ","◎",IF(OR(#REF!="陸上",#REF!="水泳",#REF!="卓球",#REF!="ﾎﾞｯﾁｬ",#REF!="ﾌﾗｲﾝｸﾞﾃﾞｨｽｸ",#REF!="ｱｰﾁｪﾘｰ",#REF!="砲丸投4.0kg"),INDEX(判定,MATCH(リスト!X79,縦リスト,0),MATCH(#REF!,横リスト,0)),"")),"×")</f>
        <v>×</v>
      </c>
      <c r="Q79" s="10" t="e">
        <f>IF(#REF!="","",IFERROR(IF(AND(#REF!="知的",#REF!="陸上"),INDEX(判定２,MATCH(リスト!Z79,縦リスト２,0),MATCH(#REF!,横リスト,0)),"×"),""))</f>
        <v>#REF!</v>
      </c>
      <c r="R79" s="10" t="str">
        <f>IFERROR(IF(AND(#REF!="精神",#REF!="陸上"),INDEX(判定２,MATCH(リスト!Z79,縦リスト２,0),MATCH(M79,横リスト,0)),""),"×")</f>
        <v>×</v>
      </c>
      <c r="S79" s="10" t="e">
        <f>IF(OR(AND(#REF!="知的",#REF!="陸上"),R79="×"),Q79,P79)</f>
        <v>#REF!</v>
      </c>
      <c r="T79" s="8"/>
      <c r="U79" s="162">
        <v>85</v>
      </c>
      <c r="V79" s="1">
        <v>2</v>
      </c>
      <c r="W79" s="1" t="s">
        <v>385</v>
      </c>
      <c r="X79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9" s="166"/>
      <c r="Z79" s="272" t="e">
        <f>#REF!&amp;#REF!</f>
        <v>#REF!</v>
      </c>
      <c r="AA79" s="272"/>
      <c r="AB79" s="199" t="s">
        <v>239</v>
      </c>
      <c r="AC79" s="79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40"/>
      <c r="BG79" s="43" t="s">
        <v>197</v>
      </c>
      <c r="BH79" s="82" t="s">
        <v>349</v>
      </c>
      <c r="BI79" s="84" t="s">
        <v>349</v>
      </c>
      <c r="BJ79" s="42"/>
      <c r="BK79" s="20"/>
      <c r="BL79" s="20"/>
      <c r="BM79" s="31"/>
      <c r="BN79" s="42"/>
      <c r="BO79" s="20"/>
      <c r="BP79" s="20"/>
      <c r="BQ79" s="31"/>
      <c r="BR79" s="42"/>
      <c r="BS79" s="31"/>
      <c r="BT79" s="65"/>
      <c r="BU79" s="151" t="s">
        <v>239</v>
      </c>
    </row>
    <row r="80" spans="1:73" ht="14.25" x14ac:dyDescent="0.15">
      <c r="A80" s="227"/>
      <c r="B80" s="22"/>
      <c r="C80" s="22"/>
      <c r="D80" s="22"/>
      <c r="E80" s="22"/>
      <c r="F80" s="22"/>
      <c r="G80" s="22"/>
      <c r="O80" s="10" t="e">
        <f>IF(OR(AND(#REF!="知的",#REF!="陸上"),R80="×"),Q80,P80)</f>
        <v>#REF!</v>
      </c>
      <c r="P80" s="10" t="str">
        <f>IFERROR(IF(#REF!="ﾎﾞｳﾘﾝｸﾞ","◎",IF(OR(#REF!="陸上",#REF!="水泳",#REF!="卓球",#REF!="ﾎﾞｯﾁｬ",#REF!="ﾌﾗｲﾝｸﾞﾃﾞｨｽｸ",#REF!="ｱｰﾁｪﾘｰ",#REF!="砲丸投4.0kg"),INDEX(判定,MATCH(リスト!X80,縦リスト,0),MATCH(#REF!,横リスト,0)),"")),"×")</f>
        <v>×</v>
      </c>
      <c r="Q80" s="10" t="e">
        <f>IF(#REF!="","",IFERROR(IF(AND(#REF!="知的",#REF!="陸上"),INDEX(判定２,MATCH(リスト!Z80,縦リスト２,0),MATCH(#REF!,横リスト,0)),"×"),""))</f>
        <v>#REF!</v>
      </c>
      <c r="R80" s="10" t="str">
        <f>IFERROR(IF(AND(#REF!="精神",#REF!="陸上"),INDEX(判定２,MATCH(リスト!Z80,縦リスト２,0),MATCH(M80,横リスト,0)),""),"×")</f>
        <v>×</v>
      </c>
      <c r="S80" s="10" t="e">
        <f>IF(OR(AND(#REF!="知的",#REF!="陸上"),R80="×"),Q80,P80)</f>
        <v>#REF!</v>
      </c>
      <c r="T80" s="8"/>
      <c r="U80" s="162">
        <v>86</v>
      </c>
      <c r="V80" s="1">
        <v>2</v>
      </c>
      <c r="W80" s="1" t="s">
        <v>385</v>
      </c>
      <c r="X80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0" s="166"/>
      <c r="Z80" s="272" t="e">
        <f>#REF!&amp;#REF!</f>
        <v>#REF!</v>
      </c>
      <c r="AA80" s="272"/>
      <c r="AB80" s="199" t="s">
        <v>240</v>
      </c>
      <c r="AC80" s="79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40"/>
      <c r="BG80" s="82" t="s">
        <v>349</v>
      </c>
      <c r="BH80" s="25" t="s">
        <v>197</v>
      </c>
      <c r="BI80" s="84" t="s">
        <v>349</v>
      </c>
      <c r="BJ80" s="42"/>
      <c r="BK80" s="20"/>
      <c r="BL80" s="20"/>
      <c r="BM80" s="31"/>
      <c r="BN80" s="42"/>
      <c r="BO80" s="20"/>
      <c r="BP80" s="20"/>
      <c r="BQ80" s="31"/>
      <c r="BR80" s="42"/>
      <c r="BS80" s="31"/>
      <c r="BT80" s="65"/>
      <c r="BU80" s="151" t="s">
        <v>240</v>
      </c>
    </row>
    <row r="81" spans="1:73" ht="14.25" x14ac:dyDescent="0.15">
      <c r="A81" s="227"/>
      <c r="O81" s="10" t="e">
        <f>IF(OR(AND(#REF!="知的",#REF!="陸上"),R81="×"),Q81,P81)</f>
        <v>#REF!</v>
      </c>
      <c r="P81" s="10" t="str">
        <f>IFERROR(IF(#REF!="ﾎﾞｳﾘﾝｸﾞ","◎",IF(OR(#REF!="陸上",#REF!="水泳",#REF!="卓球",#REF!="ﾎﾞｯﾁｬ",#REF!="ﾌﾗｲﾝｸﾞﾃﾞｨｽｸ",#REF!="ｱｰﾁｪﾘｰ",#REF!="砲丸投4.0kg"),INDEX(判定,MATCH(リスト!X81,縦リスト,0),MATCH(#REF!,横リスト,0)),"")),"×")</f>
        <v>×</v>
      </c>
      <c r="Q81" s="10" t="e">
        <f>IF(#REF!="","",IFERROR(IF(AND(#REF!="知的",#REF!="陸上"),INDEX(判定２,MATCH(リスト!Z81,縦リスト２,0),MATCH(#REF!,横リスト,0)),"×"),""))</f>
        <v>#REF!</v>
      </c>
      <c r="R81" s="10" t="str">
        <f>IFERROR(IF(AND(#REF!="精神",#REF!="陸上"),INDEX(判定２,MATCH(リスト!Z81,縦リスト２,0),MATCH(M81,横リスト,0)),""),"×")</f>
        <v>×</v>
      </c>
      <c r="S81" s="10" t="e">
        <f>IF(OR(AND(#REF!="知的",#REF!="陸上"),R81="×"),Q81,P81)</f>
        <v>#REF!</v>
      </c>
      <c r="T81" s="8"/>
      <c r="U81" s="162">
        <v>87</v>
      </c>
      <c r="V81" s="1">
        <v>2</v>
      </c>
      <c r="W81" s="1" t="s">
        <v>385</v>
      </c>
      <c r="X81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1" s="166"/>
      <c r="Z81" s="272" t="e">
        <f>#REF!&amp;#REF!</f>
        <v>#REF!</v>
      </c>
      <c r="AA81" s="272"/>
      <c r="AB81" s="199" t="s">
        <v>241</v>
      </c>
      <c r="AC81" s="79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40"/>
      <c r="BG81" s="82" t="s">
        <v>349</v>
      </c>
      <c r="BH81" s="25" t="s">
        <v>197</v>
      </c>
      <c r="BI81" s="84" t="s">
        <v>349</v>
      </c>
      <c r="BJ81" s="42"/>
      <c r="BK81" s="20"/>
      <c r="BL81" s="20"/>
      <c r="BM81" s="31"/>
      <c r="BN81" s="42"/>
      <c r="BO81" s="20"/>
      <c r="BP81" s="20"/>
      <c r="BQ81" s="31"/>
      <c r="BR81" s="42"/>
      <c r="BS81" s="31"/>
      <c r="BT81" s="65"/>
      <c r="BU81" s="151" t="s">
        <v>241</v>
      </c>
    </row>
    <row r="82" spans="1:73" ht="14.25" x14ac:dyDescent="0.15">
      <c r="A82" s="227"/>
      <c r="O82" s="10" t="e">
        <f>IF(OR(AND(#REF!="知的",#REF!="陸上"),R82="×"),Q82,P82)</f>
        <v>#REF!</v>
      </c>
      <c r="P82" s="10" t="str">
        <f>IFERROR(IF(#REF!="ﾎﾞｳﾘﾝｸﾞ","◎",IF(OR(#REF!="陸上",#REF!="水泳",#REF!="卓球",#REF!="ﾎﾞｯﾁｬ",#REF!="ﾌﾗｲﾝｸﾞﾃﾞｨｽｸ",#REF!="ｱｰﾁｪﾘｰ",#REF!="砲丸投4.0kg"),INDEX(判定,MATCH(リスト!X82,縦リスト,0),MATCH(#REF!,横リスト,0)),"")),"×")</f>
        <v>×</v>
      </c>
      <c r="Q82" s="10" t="e">
        <f>IF(#REF!="","",IFERROR(IF(AND(#REF!="知的",#REF!="陸上"),INDEX(判定２,MATCH(リスト!Z82,縦リスト２,0),MATCH(#REF!,横リスト,0)),"×"),""))</f>
        <v>#REF!</v>
      </c>
      <c r="R82" s="10" t="str">
        <f>IFERROR(IF(AND(#REF!="精神",#REF!="陸上"),INDEX(判定２,MATCH(リスト!Z82,縦リスト２,0),MATCH(M82,横リスト,0)),""),"×")</f>
        <v>×</v>
      </c>
      <c r="S82" s="10" t="e">
        <f>IF(OR(AND(#REF!="知的",#REF!="陸上"),R82="×"),Q82,P82)</f>
        <v>#REF!</v>
      </c>
      <c r="T82" s="8"/>
      <c r="U82" s="162">
        <v>88</v>
      </c>
      <c r="V82" s="1">
        <v>2</v>
      </c>
      <c r="W82" s="1" t="s">
        <v>385</v>
      </c>
      <c r="X82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2" s="166"/>
      <c r="Z82" s="272" t="e">
        <f>#REF!&amp;#REF!</f>
        <v>#REF!</v>
      </c>
      <c r="AA82" s="272"/>
      <c r="AB82" s="199" t="s">
        <v>242</v>
      </c>
      <c r="AC82" s="79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40"/>
      <c r="BG82" s="82" t="s">
        <v>349</v>
      </c>
      <c r="BH82" s="25" t="s">
        <v>197</v>
      </c>
      <c r="BI82" s="84" t="s">
        <v>349</v>
      </c>
      <c r="BJ82" s="42"/>
      <c r="BK82" s="20"/>
      <c r="BL82" s="20"/>
      <c r="BM82" s="31"/>
      <c r="BN82" s="42"/>
      <c r="BO82" s="20"/>
      <c r="BP82" s="20"/>
      <c r="BQ82" s="31"/>
      <c r="BR82" s="42"/>
      <c r="BS82" s="31"/>
      <c r="BT82" s="65"/>
      <c r="BU82" s="151" t="s">
        <v>242</v>
      </c>
    </row>
    <row r="83" spans="1:73" ht="14.25" x14ac:dyDescent="0.15">
      <c r="A83" s="227"/>
      <c r="O83" s="10" t="e">
        <f>IF(OR(AND(#REF!="知的",#REF!="陸上"),R83="×"),Q83,P83)</f>
        <v>#REF!</v>
      </c>
      <c r="P83" s="10" t="str">
        <f>IFERROR(IF(#REF!="ﾎﾞｳﾘﾝｸﾞ","◎",IF(OR(#REF!="陸上",#REF!="水泳",#REF!="卓球",#REF!="ﾎﾞｯﾁｬ",#REF!="ﾌﾗｲﾝｸﾞﾃﾞｨｽｸ",#REF!="ｱｰﾁｪﾘｰ",#REF!="砲丸投4.0kg"),INDEX(判定,MATCH(リスト!X83,縦リスト,0),MATCH(#REF!,横リスト,0)),"")),"×")</f>
        <v>×</v>
      </c>
      <c r="Q83" s="10" t="e">
        <f>IF(#REF!="","",IFERROR(IF(AND(#REF!="知的",#REF!="陸上"),INDEX(判定２,MATCH(リスト!Z83,縦リスト２,0),MATCH(#REF!,横リスト,0)),"×"),""))</f>
        <v>#REF!</v>
      </c>
      <c r="R83" s="10" t="str">
        <f>IFERROR(IF(AND(#REF!="精神",#REF!="陸上"),INDEX(判定２,MATCH(リスト!Z83,縦リスト２,0),MATCH(M83,横リスト,0)),""),"×")</f>
        <v>×</v>
      </c>
      <c r="S83" s="10" t="e">
        <f>IF(OR(AND(#REF!="知的",#REF!="陸上"),R83="×"),Q83,P83)</f>
        <v>#REF!</v>
      </c>
      <c r="T83" s="8"/>
      <c r="U83" s="162">
        <v>89</v>
      </c>
      <c r="V83" s="1">
        <v>2</v>
      </c>
      <c r="W83" s="1" t="s">
        <v>385</v>
      </c>
      <c r="X83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3" s="166"/>
      <c r="Z83" s="272" t="e">
        <f>#REF!&amp;#REF!</f>
        <v>#REF!</v>
      </c>
      <c r="AA83" s="272"/>
      <c r="AB83" s="200" t="s">
        <v>243</v>
      </c>
      <c r="AC83" s="77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27"/>
      <c r="AZ83" s="27"/>
      <c r="BA83" s="27"/>
      <c r="BB83" s="27"/>
      <c r="BC83" s="27"/>
      <c r="BD83" s="27"/>
      <c r="BE83" s="27"/>
      <c r="BF83" s="38"/>
      <c r="BG83" s="125" t="s">
        <v>349</v>
      </c>
      <c r="BH83" s="121" t="s">
        <v>349</v>
      </c>
      <c r="BI83" s="120" t="s">
        <v>198</v>
      </c>
      <c r="BJ83" s="44"/>
      <c r="BK83" s="27"/>
      <c r="BL83" s="27"/>
      <c r="BM83" s="28"/>
      <c r="BN83" s="44"/>
      <c r="BO83" s="27"/>
      <c r="BP83" s="27"/>
      <c r="BQ83" s="28"/>
      <c r="BR83" s="44"/>
      <c r="BS83" s="28"/>
      <c r="BT83" s="96"/>
      <c r="BU83" s="152" t="s">
        <v>243</v>
      </c>
    </row>
    <row r="84" spans="1:73" ht="18.75" customHeight="1" x14ac:dyDescent="0.15">
      <c r="A84" s="227"/>
      <c r="C84" s="295" t="s">
        <v>36</v>
      </c>
      <c r="D84" s="295" t="s">
        <v>7</v>
      </c>
      <c r="E84" s="295" t="s">
        <v>22</v>
      </c>
      <c r="F84" s="295" t="s">
        <v>37</v>
      </c>
      <c r="G84" s="295" t="s">
        <v>257</v>
      </c>
      <c r="H84" s="295" t="s">
        <v>6</v>
      </c>
      <c r="I84" s="296" t="s">
        <v>464</v>
      </c>
      <c r="O84" s="10" t="e">
        <f>IF(OR(AND(#REF!="知的",#REF!="陸上"),R84="×"),Q84,P84)</f>
        <v>#REF!</v>
      </c>
      <c r="P84" s="10" t="str">
        <f>IFERROR(IF(#REF!="ﾎﾞｳﾘﾝｸﾞ","◎",IF(OR(#REF!="陸上",#REF!="水泳",#REF!="卓球",#REF!="ﾎﾞｯﾁｬ",#REF!="ﾌﾗｲﾝｸﾞﾃﾞｨｽｸ",#REF!="ｱｰﾁｪﾘｰ",#REF!="砲丸投4.0kg"),INDEX(判定,MATCH(リスト!X84,縦リスト,0),MATCH(#REF!,横リスト,0)),"")),"×")</f>
        <v>×</v>
      </c>
      <c r="Q84" s="10" t="e">
        <f>IF(#REF!="","",IFERROR(IF(AND(#REF!="知的",#REF!="陸上"),INDEX(判定２,MATCH(リスト!Z84,縦リスト２,0),MATCH(#REF!,横リスト,0)),"×"),""))</f>
        <v>#REF!</v>
      </c>
      <c r="R84" s="10" t="str">
        <f>IFERROR(IF(AND(#REF!="精神",#REF!="陸上"),INDEX(判定２,MATCH(リスト!Z84,縦リスト２,0),MATCH(M84,横リスト,0)),""),"×")</f>
        <v>×</v>
      </c>
      <c r="S84" s="10" t="e">
        <f>IF(OR(AND(#REF!="知的",#REF!="陸上"),R84="×"),Q84,P84)</f>
        <v>#REF!</v>
      </c>
      <c r="T84" s="8"/>
      <c r="U84" s="162">
        <v>90</v>
      </c>
      <c r="V84" s="1">
        <v>2</v>
      </c>
      <c r="W84" s="1" t="s">
        <v>385</v>
      </c>
      <c r="X84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4" s="166"/>
      <c r="Z84" s="272" t="e">
        <f>#REF!&amp;#REF!</f>
        <v>#REF!</v>
      </c>
      <c r="AA84" s="272"/>
      <c r="AB84" s="201" t="s">
        <v>244</v>
      </c>
      <c r="AC84" s="78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3"/>
      <c r="BJ84" s="97" t="s">
        <v>246</v>
      </c>
      <c r="BK84" s="98" t="s">
        <v>246</v>
      </c>
      <c r="BL84" s="98" t="s">
        <v>246</v>
      </c>
      <c r="BM84" s="99" t="s">
        <v>246</v>
      </c>
      <c r="BN84" s="85"/>
      <c r="BO84" s="92"/>
      <c r="BP84" s="92"/>
      <c r="BQ84" s="94"/>
      <c r="BR84" s="85"/>
      <c r="BS84" s="94"/>
      <c r="BT84" s="95"/>
      <c r="BU84" s="153" t="s">
        <v>244</v>
      </c>
    </row>
    <row r="85" spans="1:73" ht="18.75" customHeight="1" x14ac:dyDescent="0.15">
      <c r="A85" s="227"/>
      <c r="B85" s="10" t="e">
        <f>#REF!</f>
        <v>#REF!</v>
      </c>
      <c r="C85" s="139" t="e">
        <f>COUNTIFS(#REF!,C84)</f>
        <v>#REF!</v>
      </c>
      <c r="D85" s="139" t="e">
        <f>COUNTIFS(#REF!,D84)</f>
        <v>#REF!</v>
      </c>
      <c r="E85" s="139" t="e">
        <f>COUNTIFS(#REF!,E84)</f>
        <v>#REF!</v>
      </c>
      <c r="F85" s="139" t="e">
        <f>COUNTIFS(#REF!,F84)</f>
        <v>#REF!</v>
      </c>
      <c r="G85" s="139" t="e">
        <f>COUNTIFS(#REF!,G84)</f>
        <v>#REF!</v>
      </c>
      <c r="H85" s="139" t="e">
        <f>COUNTIFS(#REF!,H84)</f>
        <v>#REF!</v>
      </c>
      <c r="I85" s="139" t="e">
        <f>SUM(C85:H85)</f>
        <v>#REF!</v>
      </c>
      <c r="O85" s="10" t="e">
        <f>IF(OR(AND(#REF!="知的",#REF!="陸上"),R85="×"),Q85,P85)</f>
        <v>#REF!</v>
      </c>
      <c r="P85" s="10" t="str">
        <f>IFERROR(IF(#REF!="ﾎﾞｳﾘﾝｸﾞ","◎",IF(OR(#REF!="陸上",#REF!="水泳",#REF!="卓球",#REF!="ﾎﾞｯﾁｬ",#REF!="ﾌﾗｲﾝｸﾞﾃﾞｨｽｸ",#REF!="ｱｰﾁｪﾘｰ",#REF!="砲丸投4.0kg"),INDEX(判定,MATCH(リスト!X85,縦リスト,0),MATCH(#REF!,横リスト,0)),"")),"×")</f>
        <v>×</v>
      </c>
      <c r="Q85" s="10" t="e">
        <f>IF(#REF!="","",IFERROR(IF(AND(#REF!="知的",#REF!="陸上"),INDEX(判定２,MATCH(リスト!Z85,縦リスト２,0),MATCH(#REF!,横リスト,0)),"×"),""))</f>
        <v>#REF!</v>
      </c>
      <c r="R85" s="10" t="str">
        <f>IFERROR(IF(AND(#REF!="精神",#REF!="陸上"),INDEX(判定２,MATCH(リスト!Z85,縦リスト２,0),MATCH(M85,横リスト,0)),""),"×")</f>
        <v>×</v>
      </c>
      <c r="S85" s="10" t="e">
        <f>IF(OR(AND(#REF!="知的",#REF!="陸上"),R85="×"),Q85,P85)</f>
        <v>#REF!</v>
      </c>
      <c r="T85" s="8"/>
      <c r="U85" s="162">
        <v>91</v>
      </c>
      <c r="V85" s="1">
        <v>2</v>
      </c>
      <c r="W85" s="1" t="s">
        <v>385</v>
      </c>
      <c r="X85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5" s="166"/>
      <c r="Z85" s="272" t="e">
        <f>#REF!&amp;#REF!</f>
        <v>#REF!</v>
      </c>
      <c r="AA85" s="272"/>
      <c r="AB85" s="202" t="s">
        <v>247</v>
      </c>
      <c r="AC85" s="79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40"/>
      <c r="BJ85" s="56" t="s">
        <v>246</v>
      </c>
      <c r="BK85" s="24" t="s">
        <v>246</v>
      </c>
      <c r="BL85" s="24" t="s">
        <v>246</v>
      </c>
      <c r="BM85" s="34" t="s">
        <v>246</v>
      </c>
      <c r="BN85" s="42"/>
      <c r="BO85" s="20"/>
      <c r="BP85" s="20"/>
      <c r="BQ85" s="31"/>
      <c r="BR85" s="42"/>
      <c r="BS85" s="31"/>
      <c r="BT85" s="65"/>
      <c r="BU85" s="154" t="s">
        <v>247</v>
      </c>
    </row>
    <row r="86" spans="1:73" ht="18.75" customHeight="1" x14ac:dyDescent="0.15">
      <c r="A86" s="227"/>
      <c r="O86" s="10" t="e">
        <f>IF(OR(AND(#REF!="知的",#REF!="陸上"),R86="×"),Q86,P86)</f>
        <v>#REF!</v>
      </c>
      <c r="P86" s="10" t="str">
        <f>IFERROR(IF(#REF!="ﾎﾞｳﾘﾝｸﾞ","◎",IF(OR(#REF!="陸上",#REF!="水泳",#REF!="卓球",#REF!="ﾎﾞｯﾁｬ",#REF!="ﾌﾗｲﾝｸﾞﾃﾞｨｽｸ",#REF!="ｱｰﾁｪﾘｰ",#REF!="砲丸投4.0kg"),INDEX(判定,MATCH(リスト!X86,縦リスト,0),MATCH(#REF!,横リスト,0)),"")),"×")</f>
        <v>×</v>
      </c>
      <c r="Q86" s="10" t="e">
        <f>IF(#REF!="","",IFERROR(IF(AND(#REF!="知的",#REF!="陸上"),INDEX(判定２,MATCH(リスト!Z86,縦リスト２,0),MATCH(#REF!,横リスト,0)),"×"),""))</f>
        <v>#REF!</v>
      </c>
      <c r="R86" s="10" t="str">
        <f>IFERROR(IF(AND(#REF!="精神",#REF!="陸上"),INDEX(判定２,MATCH(リスト!Z86,縦リスト２,0),MATCH(M86,横リスト,0)),""),"×")</f>
        <v>×</v>
      </c>
      <c r="S86" s="10" t="e">
        <f>IF(OR(AND(#REF!="知的",#REF!="陸上"),R86="×"),Q86,P86)</f>
        <v>#REF!</v>
      </c>
      <c r="T86" s="8"/>
      <c r="U86" s="162">
        <v>92</v>
      </c>
      <c r="V86" s="1">
        <v>2</v>
      </c>
      <c r="W86" s="1" t="s">
        <v>385</v>
      </c>
      <c r="X86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6" s="166"/>
      <c r="Z86" s="272" t="e">
        <f>#REF!&amp;#REF!</f>
        <v>#REF!</v>
      </c>
      <c r="AA86" s="272"/>
      <c r="AB86" s="202" t="s">
        <v>248</v>
      </c>
      <c r="AC86" s="79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40"/>
      <c r="BJ86" s="56" t="s">
        <v>246</v>
      </c>
      <c r="BK86" s="24" t="s">
        <v>246</v>
      </c>
      <c r="BL86" s="24" t="s">
        <v>246</v>
      </c>
      <c r="BM86" s="34" t="s">
        <v>246</v>
      </c>
      <c r="BN86" s="42"/>
      <c r="BO86" s="20"/>
      <c r="BP86" s="20"/>
      <c r="BQ86" s="31"/>
      <c r="BR86" s="42"/>
      <c r="BS86" s="31"/>
      <c r="BT86" s="65"/>
      <c r="BU86" s="154" t="s">
        <v>248</v>
      </c>
    </row>
    <row r="87" spans="1:73" ht="18.75" customHeight="1" x14ac:dyDescent="0.15">
      <c r="A87" s="227"/>
      <c r="O87" s="10" t="e">
        <f>IF(OR(AND(#REF!="知的",#REF!="陸上"),R87="×"),Q87,P87)</f>
        <v>#REF!</v>
      </c>
      <c r="P87" s="10" t="str">
        <f>IFERROR(IF(#REF!="ﾎﾞｳﾘﾝｸﾞ","◎",IF(OR(#REF!="陸上",#REF!="水泳",#REF!="卓球",#REF!="ﾎﾞｯﾁｬ",#REF!="ﾌﾗｲﾝｸﾞﾃﾞｨｽｸ",#REF!="ｱｰﾁｪﾘｰ",#REF!="砲丸投4.0kg"),INDEX(判定,MATCH(リスト!X87,縦リスト,0),MATCH(#REF!,横リスト,0)),"")),"×")</f>
        <v>×</v>
      </c>
      <c r="Q87" s="10" t="e">
        <f>IF(#REF!="","",IFERROR(IF(AND(#REF!="知的",#REF!="陸上"),INDEX(判定２,MATCH(リスト!Z87,縦リスト２,0),MATCH(#REF!,横リスト,0)),"×"),""))</f>
        <v>#REF!</v>
      </c>
      <c r="R87" s="10" t="str">
        <f>IFERROR(IF(AND(#REF!="精神",#REF!="陸上"),INDEX(判定２,MATCH(リスト!Z87,縦リスト２,0),MATCH(M87,横リスト,0)),""),"×")</f>
        <v>×</v>
      </c>
      <c r="S87" s="10" t="e">
        <f>IF(OR(AND(#REF!="知的",#REF!="陸上"),R87="×"),Q87,P87)</f>
        <v>#REF!</v>
      </c>
      <c r="T87" s="8"/>
      <c r="U87" s="162">
        <v>93</v>
      </c>
      <c r="V87" s="1">
        <v>2</v>
      </c>
      <c r="W87" s="1" t="s">
        <v>385</v>
      </c>
      <c r="X87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7" s="166"/>
      <c r="Z87" s="272" t="e">
        <f>#REF!&amp;#REF!</f>
        <v>#REF!</v>
      </c>
      <c r="AA87" s="272"/>
      <c r="AB87" s="202" t="s">
        <v>249</v>
      </c>
      <c r="AC87" s="79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40"/>
      <c r="BJ87" s="56" t="s">
        <v>246</v>
      </c>
      <c r="BK87" s="24" t="s">
        <v>246</v>
      </c>
      <c r="BL87" s="24" t="s">
        <v>246</v>
      </c>
      <c r="BM87" s="34" t="s">
        <v>246</v>
      </c>
      <c r="BN87" s="42"/>
      <c r="BO87" s="20"/>
      <c r="BP87" s="20"/>
      <c r="BQ87" s="31"/>
      <c r="BR87" s="42"/>
      <c r="BS87" s="31"/>
      <c r="BT87" s="65"/>
      <c r="BU87" s="154" t="s">
        <v>249</v>
      </c>
    </row>
    <row r="88" spans="1:73" ht="18.75" customHeight="1" x14ac:dyDescent="0.15">
      <c r="A88" s="227"/>
      <c r="O88" s="10" t="e">
        <f>IF(OR(AND(#REF!="知的",#REF!="陸上"),R88="×"),Q88,P88)</f>
        <v>#REF!</v>
      </c>
      <c r="P88" s="10" t="str">
        <f>IFERROR(IF(#REF!="ﾎﾞｳﾘﾝｸﾞ","◎",IF(OR(#REF!="陸上",#REF!="水泳",#REF!="卓球",#REF!="ﾎﾞｯﾁｬ",#REF!="ﾌﾗｲﾝｸﾞﾃﾞｨｽｸ",#REF!="ｱｰﾁｪﾘｰ",#REF!="砲丸投4.0kg"),INDEX(判定,MATCH(リスト!X88,縦リスト,0),MATCH(#REF!,横リスト,0)),"")),"×")</f>
        <v>×</v>
      </c>
      <c r="Q88" s="10" t="e">
        <f>IF(#REF!="","",IFERROR(IF(AND(#REF!="知的",#REF!="陸上"),INDEX(判定２,MATCH(リスト!Z88,縦リスト２,0),MATCH(#REF!,横リスト,0)),"×"),""))</f>
        <v>#REF!</v>
      </c>
      <c r="R88" s="10" t="str">
        <f>IFERROR(IF(AND(#REF!="精神",#REF!="陸上"),INDEX(判定２,MATCH(リスト!Z88,縦リスト２,0),MATCH(M88,横リスト,0)),""),"×")</f>
        <v>×</v>
      </c>
      <c r="S88" s="10" t="e">
        <f>IF(OR(AND(#REF!="知的",#REF!="陸上"),R88="×"),Q88,P88)</f>
        <v>#REF!</v>
      </c>
      <c r="T88" s="8"/>
      <c r="U88" s="162">
        <v>94</v>
      </c>
      <c r="V88" s="1">
        <v>2</v>
      </c>
      <c r="W88" s="1" t="s">
        <v>385</v>
      </c>
      <c r="X88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8" s="166"/>
      <c r="Z88" s="272" t="e">
        <f>#REF!&amp;#REF!</f>
        <v>#REF!</v>
      </c>
      <c r="AA88" s="272"/>
      <c r="AB88" s="202" t="s">
        <v>250</v>
      </c>
      <c r="AC88" s="79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40"/>
      <c r="BJ88" s="56" t="s">
        <v>246</v>
      </c>
      <c r="BK88" s="24" t="s">
        <v>246</v>
      </c>
      <c r="BL88" s="24" t="s">
        <v>246</v>
      </c>
      <c r="BM88" s="34" t="s">
        <v>246</v>
      </c>
      <c r="BN88" s="42"/>
      <c r="BO88" s="20"/>
      <c r="BP88" s="20"/>
      <c r="BQ88" s="31"/>
      <c r="BR88" s="42"/>
      <c r="BS88" s="31"/>
      <c r="BT88" s="65"/>
      <c r="BU88" s="154" t="s">
        <v>250</v>
      </c>
    </row>
    <row r="89" spans="1:73" ht="18.75" customHeight="1" x14ac:dyDescent="0.15">
      <c r="A89" s="227"/>
      <c r="O89" s="10" t="e">
        <f>IF(OR(AND(#REF!="知的",#REF!="陸上"),R89="×"),Q89,P89)</f>
        <v>#REF!</v>
      </c>
      <c r="P89" s="10" t="str">
        <f>IFERROR(IF(#REF!="ﾎﾞｳﾘﾝｸﾞ","◎",IF(OR(#REF!="陸上",#REF!="水泳",#REF!="卓球",#REF!="ﾎﾞｯﾁｬ",#REF!="ﾌﾗｲﾝｸﾞﾃﾞｨｽｸ",#REF!="ｱｰﾁｪﾘｰ",#REF!="砲丸投4.0kg"),INDEX(判定,MATCH(リスト!X89,縦リスト,0),MATCH(#REF!,横リスト,0)),"")),"×")</f>
        <v>×</v>
      </c>
      <c r="Q89" s="10" t="e">
        <f>IF(#REF!="","",IFERROR(IF(AND(#REF!="知的",#REF!="陸上"),INDEX(判定２,MATCH(リスト!Z89,縦リスト２,0),MATCH(#REF!,横リスト,0)),"×"),""))</f>
        <v>#REF!</v>
      </c>
      <c r="R89" s="10" t="str">
        <f>IFERROR(IF(AND(#REF!="精神",#REF!="陸上"),INDEX(判定２,MATCH(リスト!Z89,縦リスト２,0),MATCH(M89,横リスト,0)),""),"×")</f>
        <v>×</v>
      </c>
      <c r="S89" s="10" t="e">
        <f>IF(OR(AND(#REF!="知的",#REF!="陸上"),R89="×"),Q89,P89)</f>
        <v>#REF!</v>
      </c>
      <c r="T89" s="8"/>
      <c r="U89" s="162">
        <v>95</v>
      </c>
      <c r="V89" s="1">
        <v>2</v>
      </c>
      <c r="W89" s="1" t="s">
        <v>385</v>
      </c>
      <c r="X89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9" s="166"/>
      <c r="Z89" s="272" t="e">
        <f>#REF!&amp;#REF!</f>
        <v>#REF!</v>
      </c>
      <c r="AA89" s="272"/>
      <c r="AB89" s="202" t="s">
        <v>251</v>
      </c>
      <c r="AC89" s="79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40"/>
      <c r="BJ89" s="56" t="s">
        <v>246</v>
      </c>
      <c r="BK89" s="24" t="s">
        <v>246</v>
      </c>
      <c r="BL89" s="24" t="s">
        <v>246</v>
      </c>
      <c r="BM89" s="34" t="s">
        <v>246</v>
      </c>
      <c r="BN89" s="42"/>
      <c r="BO89" s="20"/>
      <c r="BP89" s="20"/>
      <c r="BQ89" s="31"/>
      <c r="BR89" s="42"/>
      <c r="BS89" s="31"/>
      <c r="BT89" s="65"/>
      <c r="BU89" s="154" t="s">
        <v>251</v>
      </c>
    </row>
    <row r="90" spans="1:73" ht="14.25" x14ac:dyDescent="0.15">
      <c r="A90" s="227"/>
      <c r="O90" s="10" t="e">
        <f>IF(OR(AND(#REF!="知的",#REF!="陸上"),R90="×"),Q90,P90)</f>
        <v>#REF!</v>
      </c>
      <c r="P90" s="10" t="str">
        <f>IFERROR(IF(#REF!="ﾎﾞｳﾘﾝｸﾞ","◎",IF(OR(#REF!="陸上",#REF!="水泳",#REF!="卓球",#REF!="ﾎﾞｯﾁｬ",#REF!="ﾌﾗｲﾝｸﾞﾃﾞｨｽｸ",#REF!="ｱｰﾁｪﾘｰ",#REF!="砲丸投4.0kg"),INDEX(判定,MATCH(リスト!X90,縦リスト,0),MATCH(#REF!,横リスト,0)),"")),"×")</f>
        <v>×</v>
      </c>
      <c r="Q90" s="10" t="e">
        <f>IF(#REF!="","",IFERROR(IF(AND(#REF!="知的",#REF!="陸上"),INDEX(判定２,MATCH(リスト!Z90,縦リスト２,0),MATCH(#REF!,横リスト,0)),"×"),""))</f>
        <v>#REF!</v>
      </c>
      <c r="R90" s="10" t="str">
        <f>IFERROR(IF(AND(#REF!="精神",#REF!="陸上"),INDEX(判定２,MATCH(リスト!Z90,縦リスト２,0),MATCH(M90,横リスト,0)),""),"×")</f>
        <v>×</v>
      </c>
      <c r="S90" s="10" t="e">
        <f>IF(OR(AND(#REF!="知的",#REF!="陸上"),R90="×"),Q90,P90)</f>
        <v>#REF!</v>
      </c>
      <c r="T90" s="8"/>
      <c r="U90" s="162">
        <v>96</v>
      </c>
      <c r="V90" s="1">
        <v>2</v>
      </c>
      <c r="W90" s="1" t="s">
        <v>385</v>
      </c>
      <c r="X90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0" s="166"/>
      <c r="Z90" s="272" t="e">
        <f>#REF!&amp;#REF!</f>
        <v>#REF!</v>
      </c>
      <c r="AA90" s="272"/>
      <c r="AB90" s="202" t="s">
        <v>252</v>
      </c>
      <c r="AC90" s="79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40"/>
      <c r="BJ90" s="56" t="s">
        <v>246</v>
      </c>
      <c r="BK90" s="24" t="s">
        <v>246</v>
      </c>
      <c r="BL90" s="24" t="s">
        <v>246</v>
      </c>
      <c r="BM90" s="34" t="s">
        <v>246</v>
      </c>
      <c r="BN90" s="42"/>
      <c r="BO90" s="20"/>
      <c r="BP90" s="20"/>
      <c r="BQ90" s="31"/>
      <c r="BR90" s="42"/>
      <c r="BS90" s="31"/>
      <c r="BT90" s="65"/>
      <c r="BU90" s="154" t="s">
        <v>252</v>
      </c>
    </row>
    <row r="91" spans="1:73" ht="14.25" x14ac:dyDescent="0.15">
      <c r="A91" s="227"/>
      <c r="L91"/>
      <c r="M91"/>
      <c r="N91"/>
      <c r="O91" s="10" t="e">
        <f>IF(OR(AND(#REF!="知的",#REF!="陸上"),R91="×"),Q91,P91)</f>
        <v>#REF!</v>
      </c>
      <c r="P91" s="10" t="str">
        <f>IFERROR(IF(#REF!="ﾎﾞｳﾘﾝｸﾞ","◎",IF(OR(#REF!="陸上",#REF!="水泳",#REF!="卓球",#REF!="ﾎﾞｯﾁｬ",#REF!="ﾌﾗｲﾝｸﾞﾃﾞｨｽｸ",#REF!="ｱｰﾁｪﾘｰ",#REF!="砲丸投4.0kg"),INDEX(判定,MATCH(リスト!X91,縦リスト,0),MATCH(#REF!,横リスト,0)),"")),"×")</f>
        <v>×</v>
      </c>
      <c r="Q91" s="10" t="e">
        <f>IF(#REF!="","",IFERROR(IF(AND(#REF!="知的",#REF!="陸上"),INDEX(判定２,MATCH(リスト!Z91,縦リスト２,0),MATCH(#REF!,横リスト,0)),"×"),""))</f>
        <v>#REF!</v>
      </c>
      <c r="R91" s="10" t="str">
        <f>IFERROR(IF(AND(#REF!="精神",#REF!="陸上"),INDEX(判定２,MATCH(リスト!Z91,縦リスト２,0),MATCH(M91,横リスト,0)),""),"×")</f>
        <v>×</v>
      </c>
      <c r="S91" s="10" t="e">
        <f>IF(OR(AND(#REF!="知的",#REF!="陸上"),R91="×"),Q91,P91)</f>
        <v>#REF!</v>
      </c>
      <c r="T91" s="8"/>
      <c r="U91" s="162">
        <v>97</v>
      </c>
      <c r="V91" s="1">
        <v>2</v>
      </c>
      <c r="W91" s="1" t="s">
        <v>385</v>
      </c>
      <c r="X91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1" s="166"/>
      <c r="Z91" s="272" t="e">
        <f>#REF!&amp;#REF!</f>
        <v>#REF!</v>
      </c>
      <c r="AA91" s="272"/>
      <c r="AB91" s="203" t="s">
        <v>253</v>
      </c>
      <c r="AC91" s="77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7"/>
      <c r="BJ91" s="71" t="s">
        <v>246</v>
      </c>
      <c r="BK91" s="72" t="s">
        <v>246</v>
      </c>
      <c r="BL91" s="72" t="s">
        <v>246</v>
      </c>
      <c r="BM91" s="73" t="s">
        <v>246</v>
      </c>
      <c r="BN91" s="68"/>
      <c r="BO91" s="66"/>
      <c r="BP91" s="66"/>
      <c r="BQ91" s="69"/>
      <c r="BR91" s="44"/>
      <c r="BS91" s="28"/>
      <c r="BT91" s="96"/>
      <c r="BU91" s="155" t="s">
        <v>253</v>
      </c>
    </row>
    <row r="92" spans="1:73" ht="14.25" x14ac:dyDescent="0.15">
      <c r="A92" s="227"/>
      <c r="L92"/>
      <c r="M92"/>
      <c r="N92"/>
      <c r="O92" s="10" t="e">
        <f>IF(OR(AND(#REF!="知的",#REF!="陸上"),R92="×"),Q92,P92)</f>
        <v>#REF!</v>
      </c>
      <c r="P92" s="10" t="str">
        <f>IFERROR(IF(#REF!="ﾎﾞｳﾘﾝｸﾞ","◎",IF(OR(#REF!="陸上",#REF!="水泳",#REF!="卓球",#REF!="ﾎﾞｯﾁｬ",#REF!="ﾌﾗｲﾝｸﾞﾃﾞｨｽｸ",#REF!="ｱｰﾁｪﾘｰ",#REF!="砲丸投4.0kg"),INDEX(判定,MATCH(リスト!X92,縦リスト,0),MATCH(#REF!,横リスト,0)),"")),"×")</f>
        <v>×</v>
      </c>
      <c r="Q92" s="10" t="e">
        <f>IF(#REF!="","",IFERROR(IF(AND(#REF!="知的",#REF!="陸上"),INDEX(判定２,MATCH(リスト!Z92,縦リスト２,0),MATCH(#REF!,横リスト,0)),"×"),""))</f>
        <v>#REF!</v>
      </c>
      <c r="R92" s="10" t="str">
        <f>IFERROR(IF(AND(#REF!="精神",#REF!="陸上"),INDEX(判定２,MATCH(リスト!Z92,縦リスト２,0),MATCH(M92,横リスト,0)),""),"×")</f>
        <v>×</v>
      </c>
      <c r="S92" s="10" t="e">
        <f>IF(OR(AND(#REF!="知的",#REF!="陸上"),R92="×"),Q92,P92)</f>
        <v>#REF!</v>
      </c>
      <c r="T92" s="8"/>
      <c r="U92" s="162">
        <v>98</v>
      </c>
      <c r="V92" s="1">
        <v>2</v>
      </c>
      <c r="W92" s="1" t="s">
        <v>385</v>
      </c>
      <c r="X92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2" s="166"/>
      <c r="Z92" s="272" t="e">
        <f>#REF!&amp;#REF!</f>
        <v>#REF!</v>
      </c>
      <c r="AA92" s="272"/>
      <c r="AB92" s="201" t="s">
        <v>428</v>
      </c>
      <c r="AC92" s="78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39"/>
      <c r="BN92" s="70" t="s">
        <v>245</v>
      </c>
      <c r="BO92" s="32" t="s">
        <v>245</v>
      </c>
      <c r="BP92" s="32" t="s">
        <v>246</v>
      </c>
      <c r="BQ92" s="33" t="s">
        <v>246</v>
      </c>
      <c r="BR92" s="85"/>
      <c r="BS92" s="94"/>
      <c r="BT92" s="95"/>
      <c r="BU92" s="153" t="s">
        <v>428</v>
      </c>
    </row>
    <row r="93" spans="1:73" ht="14.25" x14ac:dyDescent="0.15">
      <c r="A93" s="227"/>
      <c r="L93"/>
      <c r="M93"/>
      <c r="N93"/>
      <c r="O93" s="10" t="e">
        <f>IF(OR(AND(#REF!="知的",#REF!="陸上"),R93="×"),Q93,P93)</f>
        <v>#REF!</v>
      </c>
      <c r="P93" s="10" t="str">
        <f>IFERROR(IF(#REF!="ﾎﾞｳﾘﾝｸﾞ","◎",IF(OR(#REF!="陸上",#REF!="水泳",#REF!="卓球",#REF!="ﾎﾞｯﾁｬ",#REF!="ﾌﾗｲﾝｸﾞﾃﾞｨｽｸ",#REF!="ｱｰﾁｪﾘｰ",#REF!="砲丸投4.0kg"),INDEX(判定,MATCH(リスト!X93,縦リスト,0),MATCH(#REF!,横リスト,0)),"")),"×")</f>
        <v>×</v>
      </c>
      <c r="Q93" s="10" t="e">
        <f>IF(#REF!="","",IFERROR(IF(AND(#REF!="知的",#REF!="陸上"),INDEX(判定２,MATCH(リスト!Z93,縦リスト２,0),MATCH(#REF!,横リスト,0)),"×"),""))</f>
        <v>#REF!</v>
      </c>
      <c r="R93" s="10" t="str">
        <f>IFERROR(IF(AND(#REF!="精神",#REF!="陸上"),INDEX(判定２,MATCH(リスト!Z93,縦リスト２,0),MATCH(M93,横リスト,0)),""),"×")</f>
        <v>×</v>
      </c>
      <c r="S93" s="10" t="e">
        <f>IF(OR(AND(#REF!="知的",#REF!="陸上"),R93="×"),Q93,P93)</f>
        <v>#REF!</v>
      </c>
      <c r="T93" s="8"/>
      <c r="U93" s="162">
        <v>99</v>
      </c>
      <c r="V93" s="1">
        <v>2</v>
      </c>
      <c r="W93" s="1" t="s">
        <v>385</v>
      </c>
      <c r="X93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3" s="166"/>
      <c r="Z93" s="272" t="e">
        <f>#REF!&amp;#REF!</f>
        <v>#REF!</v>
      </c>
      <c r="AA93" s="272"/>
      <c r="AB93" s="202" t="s">
        <v>423</v>
      </c>
      <c r="AC93" s="79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40"/>
      <c r="BN93" s="56" t="s">
        <v>245</v>
      </c>
      <c r="BO93" s="24" t="s">
        <v>245</v>
      </c>
      <c r="BP93" s="24" t="s">
        <v>246</v>
      </c>
      <c r="BQ93" s="34" t="s">
        <v>246</v>
      </c>
      <c r="BR93" s="42"/>
      <c r="BS93" s="31"/>
      <c r="BT93" s="65"/>
      <c r="BU93" s="154" t="s">
        <v>423</v>
      </c>
    </row>
    <row r="94" spans="1:73" ht="15" thickBot="1" x14ac:dyDescent="0.2">
      <c r="A94" s="227"/>
      <c r="L94"/>
      <c r="M94"/>
      <c r="N94"/>
      <c r="O94" s="10" t="e">
        <f>IF(OR(AND(#REF!="知的",#REF!="陸上"),R94="×"),Q94,P94)</f>
        <v>#REF!</v>
      </c>
      <c r="P94" s="10" t="str">
        <f>IFERROR(IF(#REF!="ﾎﾞｳﾘﾝｸﾞ","◎",IF(OR(#REF!="陸上",#REF!="水泳",#REF!="卓球",#REF!="ﾎﾞｯﾁｬ",#REF!="ﾌﾗｲﾝｸﾞﾃﾞｨｽｸ",#REF!="ｱｰﾁｪﾘｰ",#REF!="砲丸投4.0kg"),INDEX(判定,MATCH(リスト!X94,縦リスト,0),MATCH(#REF!,横リスト,0)),"")),"×")</f>
        <v>×</v>
      </c>
      <c r="Q94" s="10" t="e">
        <f>IF(#REF!="","",IFERROR(IF(AND(#REF!="知的",#REF!="陸上"),INDEX(判定２,MATCH(リスト!Z94,縦リスト２,0),MATCH(#REF!,横リスト,0)),"×"),""))</f>
        <v>#REF!</v>
      </c>
      <c r="R94" s="10" t="str">
        <f>IFERROR(IF(AND(#REF!="精神",#REF!="陸上"),INDEX(判定２,MATCH(リスト!Z94,縦リスト２,0),MATCH(M94,横リスト,0)),""),"×")</f>
        <v>×</v>
      </c>
      <c r="S94" s="10" t="e">
        <f>IF(OR(AND(#REF!="知的",#REF!="陸上"),R94="×"),Q94,P94)</f>
        <v>#REF!</v>
      </c>
      <c r="T94" s="8"/>
      <c r="U94" s="163">
        <v>100</v>
      </c>
      <c r="V94" s="164">
        <v>2</v>
      </c>
      <c r="W94" s="164" t="s">
        <v>385</v>
      </c>
      <c r="X94" s="165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4" s="166"/>
      <c r="Z94" s="272" t="e">
        <f>#REF!&amp;#REF!</f>
        <v>#REF!</v>
      </c>
      <c r="AA94" s="272"/>
      <c r="AB94" s="202" t="s">
        <v>424</v>
      </c>
      <c r="AC94" s="79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40"/>
      <c r="BN94" s="56" t="s">
        <v>245</v>
      </c>
      <c r="BO94" s="24" t="s">
        <v>245</v>
      </c>
      <c r="BP94" s="24" t="s">
        <v>246</v>
      </c>
      <c r="BQ94" s="34" t="s">
        <v>246</v>
      </c>
      <c r="BR94" s="42"/>
      <c r="BS94" s="31"/>
      <c r="BT94" s="65"/>
      <c r="BU94" s="154" t="s">
        <v>424</v>
      </c>
    </row>
    <row r="95" spans="1:73" ht="15" thickTop="1" x14ac:dyDescent="0.15">
      <c r="A95" s="227"/>
      <c r="L95"/>
      <c r="M95"/>
      <c r="N95"/>
      <c r="O95" s="10" t="e">
        <f>IF(OR(AND(#REF!="知的",#REF!="陸上"),R95="×"),Q95,P95)</f>
        <v>#REF!</v>
      </c>
      <c r="P95" s="10" t="str">
        <f>IFERROR(IF(#REF!="ﾎﾞｳﾘﾝｸﾞ","◎",IF(OR(#REF!="陸上",#REF!="水泳",#REF!="卓球",#REF!="ﾎﾞｯﾁｬ",#REF!="ﾌﾗｲﾝｸﾞﾃﾞｨｽｸ",#REF!="ｱｰﾁｪﾘｰ",#REF!="砲丸投4.0kg"),INDEX(判定,MATCH(リスト!X95,縦リスト,0),MATCH(#REF!,横リスト,0)),"")),"×")</f>
        <v>×</v>
      </c>
      <c r="Q95" s="10" t="e">
        <f>IF(#REF!="","",IFERROR(IF(AND(#REF!="知的",#REF!="陸上"),INDEX(判定２,MATCH(リスト!Z95,縦リスト２,0),MATCH(#REF!,横リスト,0)),"×"),""))</f>
        <v>#REF!</v>
      </c>
      <c r="R95" s="10" t="str">
        <f>IFERROR(IF(AND(#REF!="精神",#REF!="陸上"),INDEX(判定２,MATCH(リスト!Z95,縦リスト２,0),MATCH(M95,横リスト,0)),""),"×")</f>
        <v>×</v>
      </c>
      <c r="S95" s="10" t="e">
        <f>IF(OR(AND(#REF!="知的",#REF!="陸上"),R95="×"),Q95,P95)</f>
        <v>#REF!</v>
      </c>
      <c r="T95" s="8"/>
      <c r="X9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5" s="272"/>
      <c r="Z95" s="272" t="e">
        <f>#REF!&amp;#REF!</f>
        <v>#REF!</v>
      </c>
      <c r="AA95" s="272"/>
      <c r="AB95" s="205" t="s">
        <v>430</v>
      </c>
      <c r="AC95" s="79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40"/>
      <c r="BN95" s="56" t="s">
        <v>245</v>
      </c>
      <c r="BO95" s="24" t="s">
        <v>245</v>
      </c>
      <c r="BP95" s="24" t="s">
        <v>246</v>
      </c>
      <c r="BQ95" s="34" t="s">
        <v>246</v>
      </c>
      <c r="BR95" s="42"/>
      <c r="BS95" s="31"/>
      <c r="BT95" s="65"/>
      <c r="BU95" s="154" t="s">
        <v>425</v>
      </c>
    </row>
    <row r="96" spans="1:73" ht="14.25" x14ac:dyDescent="0.15">
      <c r="A96" s="227"/>
      <c r="L96"/>
      <c r="M96"/>
      <c r="N96"/>
      <c r="O96" s="10" t="e">
        <f>IF(OR(AND(#REF!="知的",#REF!="陸上"),R96="×"),Q96,P96)</f>
        <v>#REF!</v>
      </c>
      <c r="P96" s="10" t="str">
        <f>IFERROR(IF(#REF!="ﾎﾞｳﾘﾝｸﾞ","◎",IF(OR(#REF!="陸上",#REF!="水泳",#REF!="卓球",#REF!="ﾎﾞｯﾁｬ",#REF!="ﾌﾗｲﾝｸﾞﾃﾞｨｽｸ",#REF!="ｱｰﾁｪﾘｰ",#REF!="砲丸投4.0kg"),INDEX(判定,MATCH(リスト!X96,縦リスト,0),MATCH(#REF!,横リスト,0)),"")),"×")</f>
        <v>×</v>
      </c>
      <c r="Q96" s="10" t="e">
        <f>IF(#REF!="","",IFERROR(IF(AND(#REF!="知的",#REF!="陸上"),INDEX(判定２,MATCH(リスト!Z96,縦リスト２,0),MATCH(#REF!,横リスト,0)),"×"),""))</f>
        <v>#REF!</v>
      </c>
      <c r="R96" s="10" t="str">
        <f>IFERROR(IF(AND(#REF!="精神",#REF!="陸上"),INDEX(判定２,MATCH(リスト!Z96,縦リスト２,0),MATCH(M96,横リスト,0)),""),"×")</f>
        <v>×</v>
      </c>
      <c r="S96" s="10" t="e">
        <f>IF(OR(AND(#REF!="知的",#REF!="陸上"),R96="×"),Q96,P96)</f>
        <v>#REF!</v>
      </c>
      <c r="T96" s="8"/>
      <c r="X9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6" s="272"/>
      <c r="Z96" s="272" t="e">
        <f>#REF!&amp;#REF!</f>
        <v>#REF!</v>
      </c>
      <c r="AA96" s="272"/>
      <c r="AB96" s="205" t="s">
        <v>426</v>
      </c>
      <c r="AC96" s="77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7"/>
      <c r="BN96" s="71" t="s">
        <v>245</v>
      </c>
      <c r="BO96" s="72" t="s">
        <v>245</v>
      </c>
      <c r="BP96" s="72" t="s">
        <v>246</v>
      </c>
      <c r="BQ96" s="73" t="s">
        <v>246</v>
      </c>
      <c r="BR96" s="42"/>
      <c r="BS96" s="31"/>
      <c r="BT96" s="65"/>
      <c r="BU96" s="154" t="s">
        <v>426</v>
      </c>
    </row>
    <row r="97" spans="1:73" ht="14.25" x14ac:dyDescent="0.15">
      <c r="A97" s="227"/>
      <c r="L97"/>
      <c r="M97"/>
      <c r="N97"/>
      <c r="O97" s="10" t="e">
        <f>IF(OR(AND(#REF!="知的",#REF!="陸上"),R97="×"),Q97,P97)</f>
        <v>#REF!</v>
      </c>
      <c r="P97" s="10" t="str">
        <f>IFERROR(IF(#REF!="ﾎﾞｳﾘﾝｸﾞ","◎",IF(OR(#REF!="陸上",#REF!="水泳",#REF!="卓球",#REF!="ﾎﾞｯﾁｬ",#REF!="ﾌﾗｲﾝｸﾞﾃﾞｨｽｸ",#REF!="ｱｰﾁｪﾘｰ",#REF!="砲丸投4.0kg"),INDEX(判定,MATCH(リスト!X97,縦リスト,0),MATCH(#REF!,横リスト,0)),"")),"×")</f>
        <v>×</v>
      </c>
      <c r="Q97" s="10" t="e">
        <f>IF(#REF!="","",IFERROR(IF(AND(#REF!="知的",#REF!="陸上"),INDEX(判定２,MATCH(リスト!Z97,縦リスト２,0),MATCH(#REF!,横リスト,0)),"×"),""))</f>
        <v>#REF!</v>
      </c>
      <c r="R97" s="10" t="str">
        <f>IFERROR(IF(AND(#REF!="精神",#REF!="陸上"),INDEX(判定２,MATCH(リスト!Z97,縦リスト２,0),MATCH(M97,横リスト,0)),""),"×")</f>
        <v>×</v>
      </c>
      <c r="S97" s="10" t="e">
        <f>IF(OR(AND(#REF!="知的",#REF!="陸上"),R97="×"),Q97,P97)</f>
        <v>#REF!</v>
      </c>
      <c r="T97" s="8"/>
      <c r="X9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7" s="272"/>
      <c r="Z97" s="272" t="e">
        <f>#REF!&amp;#REF!</f>
        <v>#REF!</v>
      </c>
      <c r="AA97" s="272"/>
      <c r="AB97" s="206" t="s">
        <v>427</v>
      </c>
      <c r="AC97" s="221"/>
      <c r="AD97" s="222"/>
      <c r="AE97" s="222"/>
      <c r="AF97" s="222"/>
      <c r="AG97" s="222"/>
      <c r="AH97" s="222"/>
      <c r="AI97" s="222"/>
      <c r="AJ97" s="222"/>
      <c r="AK97" s="222"/>
      <c r="AL97" s="222"/>
      <c r="AM97" s="222"/>
      <c r="AN97" s="222"/>
      <c r="AO97" s="222"/>
      <c r="AP97" s="222"/>
      <c r="AQ97" s="222"/>
      <c r="AR97" s="222"/>
      <c r="AS97" s="222"/>
      <c r="AT97" s="222"/>
      <c r="AU97" s="222"/>
      <c r="AV97" s="222"/>
      <c r="AW97" s="222"/>
      <c r="AX97" s="222"/>
      <c r="AY97" s="222"/>
      <c r="AZ97" s="222"/>
      <c r="BA97" s="222"/>
      <c r="BB97" s="222"/>
      <c r="BC97" s="222"/>
      <c r="BD97" s="222"/>
      <c r="BE97" s="222"/>
      <c r="BF97" s="222"/>
      <c r="BG97" s="222"/>
      <c r="BH97" s="222"/>
      <c r="BI97" s="222"/>
      <c r="BJ97" s="222"/>
      <c r="BK97" s="222"/>
      <c r="BL97" s="222"/>
      <c r="BM97" s="223"/>
      <c r="BN97" s="224" t="s">
        <v>422</v>
      </c>
      <c r="BO97" s="224" t="s">
        <v>422</v>
      </c>
      <c r="BP97" s="224" t="s">
        <v>422</v>
      </c>
      <c r="BQ97" s="224" t="s">
        <v>422</v>
      </c>
      <c r="BR97" s="44"/>
      <c r="BS97" s="28"/>
      <c r="BT97" s="96"/>
      <c r="BU97" s="155" t="s">
        <v>427</v>
      </c>
    </row>
    <row r="98" spans="1:73" ht="14.25" x14ac:dyDescent="0.15">
      <c r="A98" s="227"/>
      <c r="L98"/>
      <c r="M98"/>
      <c r="N98"/>
      <c r="O98" s="10" t="e">
        <f>IF(OR(AND(#REF!="知的",#REF!="陸上"),R98="×"),Q98,P98)</f>
        <v>#REF!</v>
      </c>
      <c r="P98" s="10" t="str">
        <f>IFERROR(IF(#REF!="ﾎﾞｳﾘﾝｸﾞ","◎",IF(OR(#REF!="陸上",#REF!="水泳",#REF!="卓球",#REF!="ﾎﾞｯﾁｬ",#REF!="ﾌﾗｲﾝｸﾞﾃﾞｨｽｸ",#REF!="ｱｰﾁｪﾘｰ",#REF!="砲丸投4.0kg"),INDEX(判定,MATCH(リスト!X98,縦リスト,0),MATCH(#REF!,横リスト,0)),"")),"×")</f>
        <v>×</v>
      </c>
      <c r="Q98" s="10" t="e">
        <f>IF(#REF!="","",IFERROR(IF(AND(#REF!="知的",#REF!="陸上"),INDEX(判定２,MATCH(リスト!Z98,縦リスト２,0),MATCH(#REF!,横リスト,0)),"×"),""))</f>
        <v>#REF!</v>
      </c>
      <c r="R98" s="10" t="str">
        <f>IFERROR(IF(AND(#REF!="精神",#REF!="陸上"),INDEX(判定２,MATCH(リスト!Z98,縦リスト２,0),MATCH(M98,横リスト,0)),""),"×")</f>
        <v>×</v>
      </c>
      <c r="S98" s="10" t="e">
        <f>IF(OR(AND(#REF!="知的",#REF!="陸上"),R98="×"),Q98,P98)</f>
        <v>#REF!</v>
      </c>
      <c r="T98" s="8"/>
      <c r="X9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8" s="272"/>
      <c r="Z98" s="272" t="e">
        <f>#REF!&amp;#REF!</f>
        <v>#REF!</v>
      </c>
      <c r="AA98" s="272"/>
      <c r="AB98" s="204" t="s">
        <v>298</v>
      </c>
      <c r="AC98" s="80"/>
      <c r="AD98" s="32"/>
      <c r="AE98" s="32"/>
      <c r="AF98" s="35"/>
      <c r="AG98" s="35"/>
      <c r="AH98" s="35"/>
      <c r="AI98" s="35"/>
      <c r="AJ98" s="35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39"/>
      <c r="BR98" s="85" t="s">
        <v>349</v>
      </c>
      <c r="BS98" s="94" t="s">
        <v>245</v>
      </c>
      <c r="BT98" s="95"/>
      <c r="BU98" s="153" t="s">
        <v>429</v>
      </c>
    </row>
    <row r="99" spans="1:73" ht="14.25" x14ac:dyDescent="0.15">
      <c r="A99" s="227"/>
      <c r="L99"/>
      <c r="M99"/>
      <c r="N99"/>
      <c r="O99" s="10" t="e">
        <f>IF(OR(AND(#REF!="知的",#REF!="陸上"),R99="×"),Q99,P99)</f>
        <v>#REF!</v>
      </c>
      <c r="P99" s="10" t="str">
        <f>IFERROR(IF(#REF!="ﾎﾞｳﾘﾝｸﾞ","◎",IF(OR(#REF!="陸上",#REF!="水泳",#REF!="卓球",#REF!="ﾎﾞｯﾁｬ",#REF!="ﾌﾗｲﾝｸﾞﾃﾞｨｽｸ",#REF!="ｱｰﾁｪﾘｰ",#REF!="砲丸投4.0kg"),INDEX(判定,MATCH(リスト!X99,縦リスト,0),MATCH(#REF!,横リスト,0)),"")),"×")</f>
        <v>×</v>
      </c>
      <c r="Q99" s="10" t="e">
        <f>IF(#REF!="","",IFERROR(IF(AND(#REF!="知的",#REF!="陸上"),INDEX(判定２,MATCH(リスト!Z99,縦リスト２,0),MATCH(#REF!,横リスト,0)),"×"),""))</f>
        <v>#REF!</v>
      </c>
      <c r="R99" s="10" t="str">
        <f>IFERROR(IF(AND(#REF!="精神",#REF!="陸上"),INDEX(判定２,MATCH(リスト!Z99,縦リスト２,0),MATCH(M99,横リスト,0)),""),"×")</f>
        <v>×</v>
      </c>
      <c r="S99" s="10" t="e">
        <f>IF(OR(AND(#REF!="知的",#REF!="陸上"),R99="×"),Q99,P99)</f>
        <v>#REF!</v>
      </c>
      <c r="T99" s="8"/>
      <c r="X9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9" s="272"/>
      <c r="Z99" s="272" t="e">
        <f>#REF!&amp;#REF!</f>
        <v>#REF!</v>
      </c>
      <c r="AA99" s="272"/>
      <c r="AB99" s="205" t="s">
        <v>299</v>
      </c>
      <c r="AC99" s="75"/>
      <c r="AD99" s="24"/>
      <c r="AE99" s="24"/>
      <c r="AF99" s="21"/>
      <c r="AG99" s="21"/>
      <c r="AH99" s="21"/>
      <c r="AI99" s="21"/>
      <c r="AJ99" s="21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40"/>
      <c r="BR99" s="56" t="s">
        <v>245</v>
      </c>
      <c r="BS99" s="26" t="s">
        <v>349</v>
      </c>
      <c r="BT99" s="65"/>
      <c r="BU99" s="156" t="s">
        <v>299</v>
      </c>
    </row>
    <row r="100" spans="1:73" ht="14.25" x14ac:dyDescent="0.15">
      <c r="A100" s="227"/>
      <c r="L100"/>
      <c r="M100"/>
      <c r="N100"/>
      <c r="O100" s="10" t="e">
        <f>IF(OR(AND(#REF!="知的",#REF!="陸上"),R100="×"),Q100,P100)</f>
        <v>#REF!</v>
      </c>
      <c r="P100" s="10" t="str">
        <f>IFERROR(IF(#REF!="ﾎﾞｳﾘﾝｸﾞ","◎",IF(OR(#REF!="陸上",#REF!="水泳",#REF!="卓球",#REF!="ﾎﾞｯﾁｬ",#REF!="ﾌﾗｲﾝｸﾞﾃﾞｨｽｸ",#REF!="ｱｰﾁｪﾘｰ",#REF!="砲丸投4.0kg"),INDEX(判定,MATCH(リスト!X100,縦リスト,0),MATCH(#REF!,横リスト,0)),"")),"×")</f>
        <v>×</v>
      </c>
      <c r="Q100" s="10" t="e">
        <f>IF(#REF!="","",IFERROR(IF(AND(#REF!="知的",#REF!="陸上"),INDEX(判定２,MATCH(リスト!Z100,縦リスト２,0),MATCH(#REF!,横リスト,0)),"×"),""))</f>
        <v>#REF!</v>
      </c>
      <c r="R100" s="10" t="str">
        <f>IFERROR(IF(AND(#REF!="精神",#REF!="陸上"),INDEX(判定２,MATCH(リスト!Z100,縦リスト２,0),MATCH(M100,横リスト,0)),""),"×")</f>
        <v>×</v>
      </c>
      <c r="S100" s="10" t="e">
        <f>IF(OR(AND(#REF!="知的",#REF!="陸上"),R100="×"),Q100,P100)</f>
        <v>#REF!</v>
      </c>
      <c r="T100" s="8"/>
      <c r="X10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0" s="272"/>
      <c r="Z100" s="272" t="e">
        <f>#REF!&amp;#REF!</f>
        <v>#REF!</v>
      </c>
      <c r="AA100" s="272"/>
      <c r="AB100" s="205" t="s">
        <v>300</v>
      </c>
      <c r="AC100" s="75"/>
      <c r="AD100" s="24"/>
      <c r="AE100" s="24"/>
      <c r="AF100" s="21"/>
      <c r="AG100" s="21"/>
      <c r="AH100" s="21"/>
      <c r="AI100" s="21"/>
      <c r="AJ100" s="21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40"/>
      <c r="BR100" s="56" t="s">
        <v>245</v>
      </c>
      <c r="BS100" s="26" t="s">
        <v>349</v>
      </c>
      <c r="BT100" s="65"/>
      <c r="BU100" s="156" t="s">
        <v>300</v>
      </c>
    </row>
    <row r="101" spans="1:73" ht="14.25" x14ac:dyDescent="0.15">
      <c r="A101" s="227"/>
      <c r="O101" s="10" t="e">
        <f>IF(OR(AND(#REF!="知的",#REF!="陸上"),R101="×"),Q101,P101)</f>
        <v>#REF!</v>
      </c>
      <c r="P101" s="10" t="str">
        <f>IFERROR(IF(#REF!="ﾎﾞｳﾘﾝｸﾞ","◎",IF(OR(#REF!="陸上",#REF!="水泳",#REF!="卓球",#REF!="ﾎﾞｯﾁｬ",#REF!="ﾌﾗｲﾝｸﾞﾃﾞｨｽｸ",#REF!="ｱｰﾁｪﾘｰ",#REF!="砲丸投4.0kg"),INDEX(判定,MATCH(リスト!X101,縦リスト,0),MATCH(#REF!,横リスト,0)),"")),"×")</f>
        <v>×</v>
      </c>
      <c r="Q101" s="10" t="e">
        <f>IF(#REF!="","",IFERROR(IF(AND(#REF!="知的",#REF!="陸上"),INDEX(判定２,MATCH(リスト!Z101,縦リスト２,0),MATCH(#REF!,横リスト,0)),"×"),""))</f>
        <v>#REF!</v>
      </c>
      <c r="R101" s="10" t="str">
        <f>IFERROR(IF(AND(#REF!="精神",#REF!="陸上"),INDEX(判定２,MATCH(リスト!Z101,縦リスト２,0),MATCH(M101,横リスト,0)),""),"×")</f>
        <v>×</v>
      </c>
      <c r="S101" s="10" t="e">
        <f>IF(OR(AND(#REF!="知的",#REF!="陸上"),R101="×"),Q101,P101)</f>
        <v>#REF!</v>
      </c>
      <c r="T101" s="8"/>
      <c r="X10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1" s="272"/>
      <c r="Z101" s="272" t="e">
        <f>#REF!&amp;#REF!</f>
        <v>#REF!</v>
      </c>
      <c r="AA101" s="272"/>
      <c r="AB101" s="205" t="s">
        <v>301</v>
      </c>
      <c r="AC101" s="79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40"/>
      <c r="BR101" s="56" t="s">
        <v>245</v>
      </c>
      <c r="BS101" s="26" t="s">
        <v>349</v>
      </c>
      <c r="BT101" s="65"/>
      <c r="BU101" s="156" t="s">
        <v>301</v>
      </c>
    </row>
    <row r="102" spans="1:73" ht="14.25" x14ac:dyDescent="0.15">
      <c r="A102" s="227"/>
      <c r="O102" s="10" t="e">
        <f>IF(OR(AND(#REF!="知的",#REF!="陸上"),R102="×"),Q102,P102)</f>
        <v>#REF!</v>
      </c>
      <c r="P102" s="10" t="str">
        <f>IFERROR(IF(#REF!="ﾎﾞｳﾘﾝｸﾞ","◎",IF(OR(#REF!="陸上",#REF!="水泳",#REF!="卓球",#REF!="ﾎﾞｯﾁｬ",#REF!="ﾌﾗｲﾝｸﾞﾃﾞｨｽｸ",#REF!="ｱｰﾁｪﾘｰ",#REF!="砲丸投4.0kg"),INDEX(判定,MATCH(リスト!X102,縦リスト,0),MATCH(#REF!,横リスト,0)),"")),"×")</f>
        <v>×</v>
      </c>
      <c r="Q102" s="10" t="e">
        <f>IF(#REF!="","",IFERROR(IF(AND(#REF!="知的",#REF!="陸上"),INDEX(判定２,MATCH(リスト!Z102,縦リスト２,0),MATCH(#REF!,横リスト,0)),"×"),""))</f>
        <v>#REF!</v>
      </c>
      <c r="R102" s="10" t="str">
        <f>IFERROR(IF(AND(#REF!="精神",#REF!="陸上"),INDEX(判定２,MATCH(リスト!Z102,縦リスト２,0),MATCH(M102,横リスト,0)),""),"×")</f>
        <v>×</v>
      </c>
      <c r="S102" s="10" t="e">
        <f>IF(OR(AND(#REF!="知的",#REF!="陸上"),R102="×"),Q102,P102)</f>
        <v>#REF!</v>
      </c>
      <c r="T102" s="8"/>
      <c r="X10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2" s="272"/>
      <c r="Z102" s="272" t="e">
        <f>#REF!&amp;#REF!</f>
        <v>#REF!</v>
      </c>
      <c r="AA102" s="272"/>
      <c r="AB102" s="205" t="s">
        <v>302</v>
      </c>
      <c r="AC102" s="79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40"/>
      <c r="BR102" s="56" t="s">
        <v>245</v>
      </c>
      <c r="BS102" s="26" t="s">
        <v>349</v>
      </c>
      <c r="BT102" s="65"/>
      <c r="BU102" s="156" t="s">
        <v>302</v>
      </c>
    </row>
    <row r="103" spans="1:73" ht="14.25" x14ac:dyDescent="0.15">
      <c r="A103" s="227"/>
      <c r="O103" s="10" t="e">
        <f>IF(OR(AND(#REF!="知的",#REF!="陸上"),R103="×"),Q103,P103)</f>
        <v>#REF!</v>
      </c>
      <c r="P103" s="10" t="str">
        <f>IFERROR(IF(#REF!="ﾎﾞｳﾘﾝｸﾞ","◎",IF(OR(#REF!="陸上",#REF!="水泳",#REF!="卓球",#REF!="ﾎﾞｯﾁｬ",#REF!="ﾌﾗｲﾝｸﾞﾃﾞｨｽｸ",#REF!="ｱｰﾁｪﾘｰ",#REF!="砲丸投4.0kg"),INDEX(判定,MATCH(リスト!X103,縦リスト,0),MATCH(#REF!,横リスト,0)),"")),"×")</f>
        <v>×</v>
      </c>
      <c r="Q103" s="10" t="e">
        <f>IF(#REF!="","",IFERROR(IF(AND(#REF!="知的",#REF!="陸上"),INDEX(判定２,MATCH(リスト!Z103,縦リスト２,0),MATCH(#REF!,横リスト,0)),"×"),""))</f>
        <v>#REF!</v>
      </c>
      <c r="R103" s="10" t="str">
        <f>IFERROR(IF(AND(#REF!="精神",#REF!="陸上"),INDEX(判定２,MATCH(リスト!Z103,縦リスト２,0),MATCH(M103,横リスト,0)),""),"×")</f>
        <v>×</v>
      </c>
      <c r="S103" s="10" t="e">
        <f>IF(OR(AND(#REF!="知的",#REF!="陸上"),R103="×"),Q103,P103)</f>
        <v>#REF!</v>
      </c>
      <c r="T103" s="8"/>
      <c r="X10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3" s="272"/>
      <c r="Z103" s="272" t="e">
        <f>#REF!&amp;#REF!</f>
        <v>#REF!</v>
      </c>
      <c r="AA103" s="272"/>
      <c r="AB103" s="205" t="s">
        <v>303</v>
      </c>
      <c r="AC103" s="79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40"/>
      <c r="BR103" s="56" t="s">
        <v>245</v>
      </c>
      <c r="BS103" s="26" t="s">
        <v>349</v>
      </c>
      <c r="BT103" s="65"/>
      <c r="BU103" s="156" t="s">
        <v>303</v>
      </c>
    </row>
    <row r="104" spans="1:73" ht="14.25" x14ac:dyDescent="0.15">
      <c r="A104" s="227"/>
      <c r="O104" s="10" t="e">
        <f>IF(OR(AND(#REF!="知的",#REF!="陸上"),R104="×"),Q104,P104)</f>
        <v>#REF!</v>
      </c>
      <c r="P104" s="10" t="str">
        <f>IFERROR(IF(#REF!="ﾎﾞｳﾘﾝｸﾞ","◎",IF(OR(#REF!="陸上",#REF!="水泳",#REF!="卓球",#REF!="ﾎﾞｯﾁｬ",#REF!="ﾌﾗｲﾝｸﾞﾃﾞｨｽｸ",#REF!="ｱｰﾁｪﾘｰ",#REF!="砲丸投4.0kg"),INDEX(判定,MATCH(リスト!X104,縦リスト,0),MATCH(#REF!,横リスト,0)),"")),"×")</f>
        <v>×</v>
      </c>
      <c r="Q104" s="10" t="e">
        <f>IF(#REF!="","",IFERROR(IF(AND(#REF!="知的",#REF!="陸上"),INDEX(判定２,MATCH(リスト!Z104,縦リスト２,0),MATCH(#REF!,横リスト,0)),"×"),""))</f>
        <v>#REF!</v>
      </c>
      <c r="R104" s="10" t="str">
        <f>IFERROR(IF(AND(#REF!="精神",#REF!="陸上"),INDEX(判定２,MATCH(リスト!Z104,縦リスト２,0),MATCH(M104,横リスト,0)),""),"×")</f>
        <v>×</v>
      </c>
      <c r="S104" s="10" t="e">
        <f>IF(OR(AND(#REF!="知的",#REF!="陸上"),R104="×"),Q104,P104)</f>
        <v>#REF!</v>
      </c>
      <c r="T104" s="8"/>
      <c r="U104" s="3"/>
      <c r="X10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4" s="272"/>
      <c r="Z104" s="272" t="e">
        <f>#REF!&amp;#REF!</f>
        <v>#REF!</v>
      </c>
      <c r="AA104" s="272"/>
      <c r="AB104" s="205" t="s">
        <v>304</v>
      </c>
      <c r="AC104" s="79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40"/>
      <c r="BR104" s="56" t="s">
        <v>245</v>
      </c>
      <c r="BS104" s="26" t="s">
        <v>349</v>
      </c>
      <c r="BT104" s="65"/>
      <c r="BU104" s="156" t="s">
        <v>304</v>
      </c>
    </row>
    <row r="105" spans="1:73" ht="14.25" x14ac:dyDescent="0.15">
      <c r="A105" s="227"/>
      <c r="O105" s="10" t="e">
        <f>IF(OR(AND(#REF!="知的",#REF!="陸上"),R105="×"),Q105,P105)</f>
        <v>#REF!</v>
      </c>
      <c r="P105" s="10" t="str">
        <f>IFERROR(IF(#REF!="ﾎﾞｳﾘﾝｸﾞ","◎",IF(OR(#REF!="陸上",#REF!="水泳",#REF!="卓球",#REF!="ﾎﾞｯﾁｬ",#REF!="ﾌﾗｲﾝｸﾞﾃﾞｨｽｸ",#REF!="ｱｰﾁｪﾘｰ",#REF!="砲丸投4.0kg"),INDEX(判定,MATCH(リスト!X105,縦リスト,0),MATCH(#REF!,横リスト,0)),"")),"×")</f>
        <v>×</v>
      </c>
      <c r="Q105" s="10" t="e">
        <f>IF(#REF!="","",IFERROR(IF(AND(#REF!="知的",#REF!="陸上"),INDEX(判定２,MATCH(リスト!Z105,縦リスト２,0),MATCH(#REF!,横リスト,0)),"×"),""))</f>
        <v>#REF!</v>
      </c>
      <c r="R105" s="10" t="str">
        <f>IFERROR(IF(AND(#REF!="精神",#REF!="陸上"),INDEX(判定２,MATCH(リスト!Z105,縦リスト２,0),MATCH(M105,横リスト,0)),""),"×")</f>
        <v>×</v>
      </c>
      <c r="S105" s="10" t="e">
        <f>IF(OR(AND(#REF!="知的",#REF!="陸上"),R105="×"),Q105,P105)</f>
        <v>#REF!</v>
      </c>
      <c r="T105" s="8"/>
      <c r="U105" s="3"/>
      <c r="X10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5" s="272"/>
      <c r="Z105" s="272" t="e">
        <f>#REF!&amp;#REF!</f>
        <v>#REF!</v>
      </c>
      <c r="AA105" s="272"/>
      <c r="AB105" s="205" t="s">
        <v>305</v>
      </c>
      <c r="AC105" s="79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40"/>
      <c r="BR105" s="56" t="s">
        <v>245</v>
      </c>
      <c r="BS105" s="26" t="s">
        <v>349</v>
      </c>
      <c r="BT105" s="65"/>
      <c r="BU105" s="156" t="s">
        <v>305</v>
      </c>
    </row>
    <row r="106" spans="1:73" ht="14.25" x14ac:dyDescent="0.15">
      <c r="A106" s="227"/>
      <c r="O106" s="10" t="e">
        <f>IF(OR(AND(#REF!="知的",#REF!="陸上"),R106="×"),Q106,P106)</f>
        <v>#REF!</v>
      </c>
      <c r="P106" s="10" t="str">
        <f>IFERROR(IF(#REF!="ﾎﾞｳﾘﾝｸﾞ","◎",IF(OR(#REF!="陸上",#REF!="水泳",#REF!="卓球",#REF!="ﾎﾞｯﾁｬ",#REF!="ﾌﾗｲﾝｸﾞﾃﾞｨｽｸ",#REF!="ｱｰﾁｪﾘｰ",#REF!="砲丸投4.0kg"),INDEX(判定,MATCH(リスト!X106,縦リスト,0),MATCH(#REF!,横リスト,0)),"")),"×")</f>
        <v>×</v>
      </c>
      <c r="Q106" s="10" t="e">
        <f>IF(#REF!="","",IFERROR(IF(AND(#REF!="知的",#REF!="陸上"),INDEX(判定２,MATCH(リスト!Z106,縦リスト２,0),MATCH(#REF!,横リスト,0)),"×"),""))</f>
        <v>#REF!</v>
      </c>
      <c r="R106" s="10" t="str">
        <f>IFERROR(IF(AND(#REF!="精神",#REF!="陸上"),INDEX(判定２,MATCH(リスト!Z106,縦リスト２,0),MATCH(M106,横リスト,0)),""),"×")</f>
        <v>×</v>
      </c>
      <c r="S106" s="10" t="e">
        <f>IF(OR(AND(#REF!="知的",#REF!="陸上"),R106="×"),Q106,P106)</f>
        <v>#REF!</v>
      </c>
      <c r="T106" s="8"/>
      <c r="U106" s="3"/>
      <c r="X10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6" s="272"/>
      <c r="Z106" s="272" t="e">
        <f>#REF!&amp;#REF!</f>
        <v>#REF!</v>
      </c>
      <c r="AA106" s="272"/>
      <c r="AB106" s="205" t="s">
        <v>306</v>
      </c>
      <c r="AC106" s="79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40"/>
      <c r="BR106" s="56" t="s">
        <v>357</v>
      </c>
      <c r="BS106" s="34" t="s">
        <v>245</v>
      </c>
      <c r="BT106" s="65"/>
      <c r="BU106" s="156" t="s">
        <v>306</v>
      </c>
    </row>
    <row r="107" spans="1:73" ht="14.25" x14ac:dyDescent="0.15">
      <c r="A107" s="227"/>
      <c r="O107" s="10" t="e">
        <f>IF(OR(AND(#REF!="知的",#REF!="陸上"),R107="×"),Q107,P107)</f>
        <v>#REF!</v>
      </c>
      <c r="P107" s="10" t="str">
        <f>IFERROR(IF(#REF!="ﾎﾞｳﾘﾝｸﾞ","◎",IF(OR(#REF!="陸上",#REF!="水泳",#REF!="卓球",#REF!="ﾎﾞｯﾁｬ",#REF!="ﾌﾗｲﾝｸﾞﾃﾞｨｽｸ",#REF!="ｱｰﾁｪﾘｰ",#REF!="砲丸投4.0kg"),INDEX(判定,MATCH(リスト!X107,縦リスト,0),MATCH(#REF!,横リスト,0)),"")),"×")</f>
        <v>×</v>
      </c>
      <c r="Q107" s="10" t="e">
        <f>IF(#REF!="","",IFERROR(IF(AND(#REF!="知的",#REF!="陸上"),INDEX(判定２,MATCH(リスト!Z107,縦リスト２,0),MATCH(#REF!,横リスト,0)),"×"),""))</f>
        <v>#REF!</v>
      </c>
      <c r="R107" s="10" t="str">
        <f>IFERROR(IF(AND(#REF!="精神",#REF!="陸上"),INDEX(判定２,MATCH(リスト!Z107,縦リスト２,0),MATCH(M107,横リスト,0)),""),"×")</f>
        <v>×</v>
      </c>
      <c r="S107" s="10" t="e">
        <f>IF(OR(AND(#REF!="知的",#REF!="陸上"),R107="×"),Q107,P107)</f>
        <v>#REF!</v>
      </c>
      <c r="T107" s="8"/>
      <c r="U107" s="3"/>
      <c r="X10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7" s="272"/>
      <c r="Z107" s="272" t="e">
        <f>#REF!&amp;#REF!</f>
        <v>#REF!</v>
      </c>
      <c r="AA107" s="272"/>
      <c r="AB107" s="206" t="s">
        <v>308</v>
      </c>
      <c r="AC107" s="77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7"/>
      <c r="BR107" s="71" t="s">
        <v>245</v>
      </c>
      <c r="BS107" s="26" t="s">
        <v>349</v>
      </c>
      <c r="BT107" s="74"/>
      <c r="BU107" s="157" t="s">
        <v>308</v>
      </c>
    </row>
    <row r="108" spans="1:73" ht="14.25" x14ac:dyDescent="0.15">
      <c r="A108" s="227"/>
      <c r="O108" s="10" t="e">
        <f>IF(OR(AND(#REF!="知的",#REF!="陸上"),R108="×"),Q108,P108)</f>
        <v>#REF!</v>
      </c>
      <c r="P108" s="10" t="str">
        <f>IFERROR(IF(#REF!="ﾎﾞｳﾘﾝｸﾞ","◎",IF(OR(#REF!="陸上",#REF!="水泳",#REF!="卓球",#REF!="ﾎﾞｯﾁｬ",#REF!="ﾌﾗｲﾝｸﾞﾃﾞｨｽｸ",#REF!="ｱｰﾁｪﾘｰ",#REF!="砲丸投4.0kg"),INDEX(判定,MATCH(リスト!X108,縦リスト,0),MATCH(#REF!,横リスト,0)),"")),"×")</f>
        <v>×</v>
      </c>
      <c r="Q108" s="10" t="e">
        <f>IF(#REF!="","",IFERROR(IF(AND(#REF!="知的",#REF!="陸上"),INDEX(判定２,MATCH(リスト!Z108,縦リスト２,0),MATCH(#REF!,横リスト,0)),"×"),""))</f>
        <v>#REF!</v>
      </c>
      <c r="R108" s="10" t="str">
        <f>IFERROR(IF(AND(#REF!="精神",#REF!="陸上"),INDEX(判定２,MATCH(リスト!Z108,縦リスト２,0),MATCH(M108,横リスト,0)),""),"×")</f>
        <v>×</v>
      </c>
      <c r="S108" s="10" t="e">
        <f>IF(OR(AND(#REF!="知的",#REF!="陸上"),R108="×"),Q108,P108)</f>
        <v>#REF!</v>
      </c>
      <c r="T108" s="8"/>
      <c r="U108" s="3"/>
      <c r="X10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8" s="272"/>
      <c r="Z108" s="272" t="e">
        <f>#REF!&amp;#REF!</f>
        <v>#REF!</v>
      </c>
      <c r="AA108" s="272"/>
      <c r="AB108" s="207" t="s">
        <v>165</v>
      </c>
      <c r="AC108" s="81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41"/>
      <c r="BT108" s="9" t="s">
        <v>245</v>
      </c>
      <c r="BU108" s="158" t="s">
        <v>165</v>
      </c>
    </row>
    <row r="109" spans="1:73" ht="13.5" customHeight="1" x14ac:dyDescent="0.15">
      <c r="A109" s="227"/>
      <c r="O109" s="10" t="e">
        <f>IF(OR(AND(#REF!="知的",#REF!="陸上"),R109="×"),Q109,P109)</f>
        <v>#REF!</v>
      </c>
      <c r="P109" s="10" t="str">
        <f>IFERROR(IF(#REF!="ﾎﾞｳﾘﾝｸﾞ","◎",IF(OR(#REF!="陸上",#REF!="水泳",#REF!="卓球",#REF!="ﾎﾞｯﾁｬ",#REF!="ﾌﾗｲﾝｸﾞﾃﾞｨｽｸ",#REF!="ｱｰﾁｪﾘｰ",#REF!="砲丸投4.0kg"),INDEX(判定,MATCH(リスト!X109,縦リスト,0),MATCH(#REF!,横リスト,0)),"")),"×")</f>
        <v>×</v>
      </c>
      <c r="Q109" s="10" t="e">
        <f>IF(#REF!="","",IFERROR(IF(AND(#REF!="知的",#REF!="陸上"),INDEX(判定２,MATCH(リスト!Z109,縦リスト２,0),MATCH(#REF!,横リスト,0)),"×"),""))</f>
        <v>#REF!</v>
      </c>
      <c r="R109" s="10" t="str">
        <f>IFERROR(IF(AND(#REF!="精神",#REF!="陸上"),INDEX(判定２,MATCH(リスト!Z109,縦リスト２,0),MATCH(M109,横リスト,0)),""),"×")</f>
        <v>×</v>
      </c>
      <c r="S109" s="10" t="e">
        <f>IF(OR(AND(#REF!="知的",#REF!="陸上"),R109="×"),Q109,P109)</f>
        <v>#REF!</v>
      </c>
      <c r="T109" s="8"/>
      <c r="X10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9" s="272"/>
      <c r="Z109" s="272" t="e">
        <f>#REF!&amp;#REF!</f>
        <v>#REF!</v>
      </c>
      <c r="AA109" s="272"/>
      <c r="AB109" s="4" t="s">
        <v>443</v>
      </c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75" t="s">
        <v>349</v>
      </c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4" t="s">
        <v>440</v>
      </c>
    </row>
    <row r="110" spans="1:73" ht="13.5" customHeight="1" x14ac:dyDescent="0.15">
      <c r="A110" s="227"/>
      <c r="O110" s="10" t="e">
        <f>IF(OR(AND(#REF!="知的",#REF!="陸上"),R110="×"),Q110,P110)</f>
        <v>#REF!</v>
      </c>
      <c r="P110" s="10" t="str">
        <f>IFERROR(IF(#REF!="ﾎﾞｳﾘﾝｸﾞ","◎",IF(OR(#REF!="陸上",#REF!="水泳",#REF!="卓球",#REF!="ﾎﾞｯﾁｬ",#REF!="ﾌﾗｲﾝｸﾞﾃﾞｨｽｸ",#REF!="ｱｰﾁｪﾘｰ",#REF!="砲丸投4.0kg"),INDEX(判定,MATCH(リスト!X110,縦リスト,0),MATCH(#REF!,横リスト,0)),"")),"×")</f>
        <v>×</v>
      </c>
      <c r="Q110" s="10" t="e">
        <f>IF(#REF!="","",IFERROR(IF(AND(#REF!="知的",#REF!="陸上"),INDEX(判定２,MATCH(リスト!Z110,縦リスト２,0),MATCH(#REF!,横リスト,0)),"×"),""))</f>
        <v>#REF!</v>
      </c>
      <c r="R110" s="10" t="str">
        <f>IFERROR(IF(AND(#REF!="精神",#REF!="陸上"),INDEX(判定２,MATCH(リスト!Z110,縦リスト２,0),MATCH(M110,横リスト,0)),""),"×")</f>
        <v>×</v>
      </c>
      <c r="S110" s="10" t="e">
        <f>IF(OR(AND(#REF!="知的",#REF!="陸上"),R110="×"),Q110,P110)</f>
        <v>#REF!</v>
      </c>
      <c r="T110" s="8"/>
      <c r="X11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10" s="272"/>
      <c r="Z110" s="272" t="e">
        <f>#REF!&amp;#REF!</f>
        <v>#REF!</v>
      </c>
      <c r="AA110" s="272"/>
      <c r="AB110" s="340" t="s">
        <v>307</v>
      </c>
      <c r="AC110" s="342" t="s">
        <v>124</v>
      </c>
      <c r="AD110" s="327" t="s">
        <v>125</v>
      </c>
      <c r="AE110" s="327" t="s">
        <v>57</v>
      </c>
      <c r="AF110" s="327" t="s">
        <v>111</v>
      </c>
      <c r="AG110" s="327" t="s">
        <v>50</v>
      </c>
      <c r="AH110" s="327" t="s">
        <v>24</v>
      </c>
      <c r="AI110" s="327" t="s">
        <v>151</v>
      </c>
      <c r="AJ110" s="327" t="s">
        <v>265</v>
      </c>
      <c r="AK110" s="327" t="s">
        <v>266</v>
      </c>
      <c r="AL110" s="327" t="s">
        <v>267</v>
      </c>
      <c r="AM110" s="327" t="s">
        <v>268</v>
      </c>
      <c r="AN110" s="327" t="s">
        <v>269</v>
      </c>
      <c r="AO110" s="327" t="s">
        <v>270</v>
      </c>
      <c r="AP110" s="327" t="s">
        <v>32</v>
      </c>
      <c r="AQ110" s="327" t="s">
        <v>152</v>
      </c>
      <c r="AR110" s="327" t="s">
        <v>153</v>
      </c>
      <c r="AS110" s="327" t="s">
        <v>154</v>
      </c>
      <c r="AT110" s="327" t="s">
        <v>254</v>
      </c>
      <c r="AU110" s="327" t="s">
        <v>256</v>
      </c>
      <c r="AV110" s="327" t="s">
        <v>155</v>
      </c>
      <c r="AW110" s="327" t="s">
        <v>16</v>
      </c>
      <c r="AX110" s="431" t="s">
        <v>156</v>
      </c>
      <c r="AY110" s="420" t="s">
        <v>157</v>
      </c>
      <c r="AZ110" s="407" t="s">
        <v>158</v>
      </c>
      <c r="BA110" s="407" t="s">
        <v>159</v>
      </c>
      <c r="BB110" s="407" t="s">
        <v>160</v>
      </c>
      <c r="BC110" s="407" t="s">
        <v>161</v>
      </c>
      <c r="BD110" s="407" t="s">
        <v>162</v>
      </c>
      <c r="BE110" s="407" t="s">
        <v>163</v>
      </c>
      <c r="BF110" s="418" t="s">
        <v>164</v>
      </c>
      <c r="BG110" s="420" t="s">
        <v>73</v>
      </c>
      <c r="BH110" s="407" t="s">
        <v>12</v>
      </c>
      <c r="BI110" s="418" t="s">
        <v>258</v>
      </c>
      <c r="BJ110" s="420" t="s">
        <v>44</v>
      </c>
      <c r="BK110" s="407" t="s">
        <v>104</v>
      </c>
      <c r="BL110" s="407" t="s">
        <v>106</v>
      </c>
      <c r="BM110" s="418" t="s">
        <v>107</v>
      </c>
      <c r="BN110" s="420" t="s">
        <v>60</v>
      </c>
      <c r="BO110" s="407" t="s">
        <v>4</v>
      </c>
      <c r="BP110" s="407" t="s">
        <v>34</v>
      </c>
      <c r="BQ110" s="418" t="s">
        <v>63</v>
      </c>
      <c r="BR110" s="420" t="s">
        <v>297</v>
      </c>
      <c r="BS110" s="418" t="s">
        <v>3</v>
      </c>
      <c r="BT110" s="422" t="s">
        <v>165</v>
      </c>
      <c r="BU110" s="415" t="s">
        <v>307</v>
      </c>
    </row>
    <row r="111" spans="1:73" ht="49.5" customHeight="1" x14ac:dyDescent="0.15">
      <c r="A111" s="227"/>
      <c r="O111" s="10" t="e">
        <f>IF(OR(AND(#REF!="知的",#REF!="陸上"),R111="×"),Q111,P111)</f>
        <v>#REF!</v>
      </c>
      <c r="P111" s="10" t="str">
        <f>IFERROR(IF(#REF!="ﾎﾞｳﾘﾝｸﾞ","◎",IF(OR(#REF!="陸上",#REF!="水泳",#REF!="卓球",#REF!="ﾎﾞｯﾁｬ",#REF!="ﾌﾗｲﾝｸﾞﾃﾞｨｽｸ",#REF!="ｱｰﾁｪﾘｰ",#REF!="砲丸投4.0kg"),INDEX(判定,MATCH(リスト!X111,縦リスト,0),MATCH(#REF!,横リスト,0)),"")),"×")</f>
        <v>×</v>
      </c>
      <c r="Q111" s="10" t="e">
        <f>IF(#REF!="","",IFERROR(IF(AND(#REF!="知的",#REF!="陸上"),INDEX(判定２,MATCH(リスト!Z111,縦リスト２,0),MATCH(#REF!,横リスト,0)),"×"),""))</f>
        <v>#REF!</v>
      </c>
      <c r="R111" s="10" t="str">
        <f>IFERROR(IF(AND(#REF!="精神",#REF!="陸上"),INDEX(判定２,MATCH(リスト!Z111,縦リスト２,0),MATCH(M111,横リスト,0)),""),"×")</f>
        <v>×</v>
      </c>
      <c r="S111" s="10" t="e">
        <f>IF(OR(AND(#REF!="知的",#REF!="陸上"),R111="×"),Q111,P111)</f>
        <v>#REF!</v>
      </c>
      <c r="T111" s="8"/>
      <c r="X11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11" s="272"/>
      <c r="Z111" s="272" t="e">
        <f>#REF!&amp;#REF!</f>
        <v>#REF!</v>
      </c>
      <c r="AA111" s="272"/>
      <c r="AB111" s="341"/>
      <c r="AC111" s="343"/>
      <c r="AD111" s="328"/>
      <c r="AE111" s="328"/>
      <c r="AF111" s="328"/>
      <c r="AG111" s="328"/>
      <c r="AH111" s="328"/>
      <c r="AI111" s="328"/>
      <c r="AJ111" s="328"/>
      <c r="AK111" s="328"/>
      <c r="AL111" s="328"/>
      <c r="AM111" s="328"/>
      <c r="AN111" s="328"/>
      <c r="AO111" s="328"/>
      <c r="AP111" s="328"/>
      <c r="AQ111" s="328"/>
      <c r="AR111" s="328"/>
      <c r="AS111" s="328"/>
      <c r="AT111" s="328"/>
      <c r="AU111" s="328"/>
      <c r="AV111" s="328"/>
      <c r="AW111" s="328"/>
      <c r="AX111" s="432"/>
      <c r="AY111" s="421"/>
      <c r="AZ111" s="408"/>
      <c r="BA111" s="408"/>
      <c r="BB111" s="408"/>
      <c r="BC111" s="408"/>
      <c r="BD111" s="408"/>
      <c r="BE111" s="408"/>
      <c r="BF111" s="419"/>
      <c r="BG111" s="421"/>
      <c r="BH111" s="408"/>
      <c r="BI111" s="419"/>
      <c r="BJ111" s="421"/>
      <c r="BK111" s="408"/>
      <c r="BL111" s="408"/>
      <c r="BM111" s="419"/>
      <c r="BN111" s="421"/>
      <c r="BO111" s="408"/>
      <c r="BP111" s="408"/>
      <c r="BQ111" s="419"/>
      <c r="BR111" s="421"/>
      <c r="BS111" s="419"/>
      <c r="BT111" s="423"/>
      <c r="BU111" s="416"/>
    </row>
    <row r="112" spans="1:73" ht="16.5" customHeight="1" x14ac:dyDescent="0.15">
      <c r="A112" s="227"/>
      <c r="O112" s="10" t="e">
        <f>IF(OR(AND(#REF!="知的",#REF!="陸上"),R112="×"),Q112,P112)</f>
        <v>#REF!</v>
      </c>
      <c r="P112" s="10" t="str">
        <f>IFERROR(IF(#REF!="ﾎﾞｳﾘﾝｸﾞ","◎",IF(OR(#REF!="陸上",#REF!="水泳",#REF!="卓球",#REF!="ﾎﾞｯﾁｬ",#REF!="ﾌﾗｲﾝｸﾞﾃﾞｨｽｸ",#REF!="ｱｰﾁｪﾘｰ",#REF!="砲丸投4.0kg"),INDEX(判定,MATCH(リスト!X112,縦リスト,0),MATCH(#REF!,横リスト,0)),"")),"×")</f>
        <v>×</v>
      </c>
      <c r="Q112" s="10" t="e">
        <f>IF(#REF!="","",IFERROR(IF(AND(#REF!="知的",#REF!="陸上"),INDEX(判定２,MATCH(リスト!Z112,縦リスト２,0),MATCH(#REF!,横リスト,0)),"×"),""))</f>
        <v>#REF!</v>
      </c>
      <c r="R112" s="10" t="str">
        <f>IFERROR(IF(AND(#REF!="精神",#REF!="陸上"),INDEX(判定２,MATCH(リスト!Z112,縦リスト２,0),MATCH(M112,横リスト,0)),""),"×")</f>
        <v>×</v>
      </c>
      <c r="S112" s="10" t="e">
        <f>IF(OR(AND(#REF!="知的",#REF!="陸上"),R112="×"),Q112,P112)</f>
        <v>#REF!</v>
      </c>
      <c r="T112" s="8"/>
      <c r="X11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12" s="272"/>
      <c r="Z112" s="272" t="e">
        <f>#REF!&amp;#REF!</f>
        <v>#REF!</v>
      </c>
      <c r="AA112" s="272"/>
      <c r="AB112" s="341"/>
      <c r="AC112" s="343"/>
      <c r="AD112" s="328"/>
      <c r="AE112" s="328"/>
      <c r="AF112" s="328"/>
      <c r="AG112" s="328"/>
      <c r="AH112" s="328"/>
      <c r="AI112" s="328"/>
      <c r="AJ112" s="328"/>
      <c r="AK112" s="328"/>
      <c r="AL112" s="328"/>
      <c r="AM112" s="328"/>
      <c r="AN112" s="328"/>
      <c r="AO112" s="328"/>
      <c r="AP112" s="328"/>
      <c r="AQ112" s="328"/>
      <c r="AR112" s="328"/>
      <c r="AS112" s="328"/>
      <c r="AT112" s="328"/>
      <c r="AU112" s="328"/>
      <c r="AV112" s="328"/>
      <c r="AW112" s="328"/>
      <c r="AX112" s="432"/>
      <c r="AY112" s="421"/>
      <c r="AZ112" s="408"/>
      <c r="BA112" s="408"/>
      <c r="BB112" s="408"/>
      <c r="BC112" s="408"/>
      <c r="BD112" s="408"/>
      <c r="BE112" s="408"/>
      <c r="BF112" s="419"/>
      <c r="BG112" s="421"/>
      <c r="BH112" s="408"/>
      <c r="BI112" s="419"/>
      <c r="BJ112" s="421"/>
      <c r="BK112" s="408"/>
      <c r="BL112" s="408"/>
      <c r="BM112" s="419"/>
      <c r="BN112" s="421"/>
      <c r="BO112" s="408"/>
      <c r="BP112" s="408"/>
      <c r="BQ112" s="419"/>
      <c r="BR112" s="421"/>
      <c r="BS112" s="419"/>
      <c r="BT112" s="423"/>
      <c r="BU112" s="416"/>
    </row>
    <row r="113" spans="1:74" ht="16.5" customHeight="1" x14ac:dyDescent="0.15">
      <c r="A113" s="227"/>
      <c r="O113" s="10" t="e">
        <f>IF(OR(AND(#REF!="知的",#REF!="陸上"),R113="×"),Q113,P113)</f>
        <v>#REF!</v>
      </c>
      <c r="P113" s="10" t="str">
        <f>IFERROR(IF(#REF!="ﾎﾞｳﾘﾝｸﾞ","◎",IF(OR(#REF!="陸上",#REF!="水泳",#REF!="卓球",#REF!="ﾎﾞｯﾁｬ",#REF!="ﾌﾗｲﾝｸﾞﾃﾞｨｽｸ",#REF!="ｱｰﾁｪﾘｰ",#REF!="砲丸投4.0kg"),INDEX(判定,MATCH(リスト!X113,縦リスト,0),MATCH(#REF!,横リスト,0)),"")),"×")</f>
        <v>×</v>
      </c>
      <c r="Q113" s="10" t="e">
        <f>IF(#REF!="","",IFERROR(IF(AND(#REF!="知的",#REF!="陸上"),INDEX(判定２,MATCH(リスト!Z113,縦リスト２,0),MATCH(#REF!,横リスト,0)),"×"),""))</f>
        <v>#REF!</v>
      </c>
      <c r="R113" s="10" t="str">
        <f>IFERROR(IF(AND(#REF!="精神",#REF!="陸上"),INDEX(判定２,MATCH(リスト!Z113,縦リスト２,0),MATCH(M113,横リスト,0)),""),"×")</f>
        <v>×</v>
      </c>
      <c r="S113" s="10" t="e">
        <f>IF(OR(AND(#REF!="知的",#REF!="陸上"),R113="×"),Q113,P113)</f>
        <v>#REF!</v>
      </c>
      <c r="T113" s="8"/>
      <c r="X11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13" s="272"/>
      <c r="Z113" s="272" t="e">
        <f>#REF!&amp;#REF!</f>
        <v>#REF!</v>
      </c>
      <c r="AA113" s="272"/>
      <c r="AB113" s="341"/>
      <c r="AC113" s="343"/>
      <c r="AD113" s="328"/>
      <c r="AE113" s="328"/>
      <c r="AF113" s="328"/>
      <c r="AG113" s="328"/>
      <c r="AH113" s="328"/>
      <c r="AI113" s="328"/>
      <c r="AJ113" s="328"/>
      <c r="AK113" s="328"/>
      <c r="AL113" s="328"/>
      <c r="AM113" s="328"/>
      <c r="AN113" s="328"/>
      <c r="AO113" s="328"/>
      <c r="AP113" s="328"/>
      <c r="AQ113" s="328"/>
      <c r="AR113" s="328"/>
      <c r="AS113" s="328"/>
      <c r="AT113" s="328"/>
      <c r="AU113" s="328"/>
      <c r="AV113" s="328"/>
      <c r="AW113" s="328"/>
      <c r="AX113" s="432"/>
      <c r="AY113" s="421"/>
      <c r="AZ113" s="408"/>
      <c r="BA113" s="408"/>
      <c r="BB113" s="408"/>
      <c r="BC113" s="408"/>
      <c r="BD113" s="408"/>
      <c r="BE113" s="408"/>
      <c r="BF113" s="419"/>
      <c r="BG113" s="421"/>
      <c r="BH113" s="408"/>
      <c r="BI113" s="419"/>
      <c r="BJ113" s="421"/>
      <c r="BK113" s="408"/>
      <c r="BL113" s="408"/>
      <c r="BM113" s="419"/>
      <c r="BN113" s="421"/>
      <c r="BO113" s="408"/>
      <c r="BP113" s="408"/>
      <c r="BQ113" s="419"/>
      <c r="BR113" s="421"/>
      <c r="BS113" s="419"/>
      <c r="BT113" s="423"/>
      <c r="BU113" s="416"/>
    </row>
    <row r="114" spans="1:74" ht="16.5" customHeight="1" thickBot="1" x14ac:dyDescent="0.2">
      <c r="A114" s="227"/>
      <c r="O114" s="10" t="e">
        <f>IF(OR(AND(#REF!="知的",#REF!="陸上"),R114="×"),Q114,P114)</f>
        <v>#REF!</v>
      </c>
      <c r="P114" s="10" t="str">
        <f>IFERROR(IF(#REF!="ﾎﾞｳﾘﾝｸﾞ","◎",IF(OR(#REF!="陸上",#REF!="水泳",#REF!="卓球",#REF!="ﾎﾞｯﾁｬ",#REF!="ﾌﾗｲﾝｸﾞﾃﾞｨｽｸ",#REF!="ｱｰﾁｪﾘｰ",#REF!="砲丸投4.0kg"),INDEX(判定,MATCH(リスト!X114,縦リスト,0),MATCH(#REF!,横リスト,0)),"")),"×")</f>
        <v>×</v>
      </c>
      <c r="Q114" s="10" t="e">
        <f>IF(#REF!="","",IFERROR(IF(AND(#REF!="知的",#REF!="陸上"),INDEX(判定２,MATCH(リスト!Z114,縦リスト２,0),MATCH(#REF!,横リスト,0)),"×"),""))</f>
        <v>#REF!</v>
      </c>
      <c r="R114" s="10" t="str">
        <f>IFERROR(IF(AND(#REF!="精神",#REF!="陸上"),INDEX(判定２,MATCH(リスト!Z114,縦リスト２,0),MATCH(M114,横リスト,0)),""),"×")</f>
        <v>×</v>
      </c>
      <c r="S114" s="10" t="e">
        <f>IF(OR(AND(#REF!="知的",#REF!="陸上"),R114="×"),Q114,P114)</f>
        <v>#REF!</v>
      </c>
      <c r="T114" s="8"/>
      <c r="X11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14" s="272"/>
      <c r="Z114" s="272" t="e">
        <f>#REF!&amp;#REF!</f>
        <v>#REF!</v>
      </c>
      <c r="AA114" s="272"/>
      <c r="AB114" s="341"/>
      <c r="AC114" s="343"/>
      <c r="AD114" s="328"/>
      <c r="AE114" s="328"/>
      <c r="AF114" s="328"/>
      <c r="AG114" s="328"/>
      <c r="AH114" s="328"/>
      <c r="AI114" s="328"/>
      <c r="AJ114" s="328"/>
      <c r="AK114" s="328"/>
      <c r="AL114" s="328"/>
      <c r="AM114" s="328"/>
      <c r="AN114" s="328"/>
      <c r="AO114" s="328"/>
      <c r="AP114" s="328"/>
      <c r="AQ114" s="328"/>
      <c r="AR114" s="328"/>
      <c r="AS114" s="328"/>
      <c r="AT114" s="328"/>
      <c r="AU114" s="328"/>
      <c r="AV114" s="328"/>
      <c r="AW114" s="328"/>
      <c r="AX114" s="432"/>
      <c r="AY114" s="421"/>
      <c r="AZ114" s="408"/>
      <c r="BA114" s="408"/>
      <c r="BB114" s="408"/>
      <c r="BC114" s="408"/>
      <c r="BD114" s="408"/>
      <c r="BE114" s="408"/>
      <c r="BF114" s="419"/>
      <c r="BG114" s="421"/>
      <c r="BH114" s="408"/>
      <c r="BI114" s="419"/>
      <c r="BJ114" s="421"/>
      <c r="BK114" s="408"/>
      <c r="BL114" s="408"/>
      <c r="BM114" s="419"/>
      <c r="BN114" s="421"/>
      <c r="BO114" s="408"/>
      <c r="BP114" s="408"/>
      <c r="BQ114" s="419"/>
      <c r="BR114" s="421"/>
      <c r="BS114" s="419"/>
      <c r="BT114" s="423"/>
      <c r="BU114" s="417"/>
    </row>
    <row r="115" spans="1:74" ht="16.5" customHeight="1" thickTop="1" x14ac:dyDescent="0.15">
      <c r="A115" s="227"/>
      <c r="O115" s="10" t="e">
        <f>IF(OR(AND(#REF!="知的",#REF!="陸上"),R115="×"),Q115,P115)</f>
        <v>#REF!</v>
      </c>
      <c r="P115" s="10" t="str">
        <f>IFERROR(IF(#REF!="ﾎﾞｳﾘﾝｸﾞ","◎",IF(OR(#REF!="陸上",#REF!="水泳",#REF!="卓球",#REF!="ﾎﾞｯﾁｬ",#REF!="ﾌﾗｲﾝｸﾞﾃﾞｨｽｸ",#REF!="ｱｰﾁｪﾘｰ",#REF!="砲丸投4.0kg"),INDEX(判定,MATCH(リスト!X115,縦リスト,0),MATCH(#REF!,横リスト,0)),"")),"×")</f>
        <v>×</v>
      </c>
      <c r="Q115" s="10" t="e">
        <f>IF(#REF!="","",IFERROR(IF(AND(#REF!="知的",#REF!="陸上"),INDEX(判定２,MATCH(リスト!Z115,縦リスト２,0),MATCH(#REF!,横リスト,0)),"×"),""))</f>
        <v>#REF!</v>
      </c>
      <c r="R115" s="10" t="str">
        <f>IFERROR(IF(AND(#REF!="精神",#REF!="陸上"),INDEX(判定２,MATCH(リスト!Z115,縦リスト２,0),MATCH(M115,横リスト,0)),""),"×")</f>
        <v>×</v>
      </c>
      <c r="S115" s="10" t="e">
        <f>IF(OR(AND(#REF!="知的",#REF!="陸上"),R115="×"),Q115,P115)</f>
        <v>#REF!</v>
      </c>
      <c r="T115" s="8"/>
      <c r="X11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15" s="272"/>
      <c r="Z115" s="272" t="e">
        <f>#REF!&amp;#REF!</f>
        <v>#REF!</v>
      </c>
      <c r="AA115" s="272"/>
      <c r="AB115" s="292"/>
      <c r="AC115" s="293" t="s">
        <v>124</v>
      </c>
      <c r="AD115" s="294" t="s">
        <v>125</v>
      </c>
      <c r="AE115" s="294" t="s">
        <v>57</v>
      </c>
      <c r="AF115" s="294" t="s">
        <v>111</v>
      </c>
      <c r="AG115" s="294" t="s">
        <v>50</v>
      </c>
      <c r="AH115" s="294" t="s">
        <v>24</v>
      </c>
      <c r="AI115" s="294" t="s">
        <v>151</v>
      </c>
      <c r="AJ115" s="294" t="s">
        <v>265</v>
      </c>
      <c r="AK115" s="294" t="s">
        <v>266</v>
      </c>
      <c r="AL115" s="294" t="s">
        <v>267</v>
      </c>
      <c r="AM115" s="294" t="s">
        <v>268</v>
      </c>
      <c r="AN115" s="294" t="s">
        <v>269</v>
      </c>
      <c r="AO115" s="294" t="s">
        <v>270</v>
      </c>
      <c r="AP115" s="294" t="s">
        <v>32</v>
      </c>
      <c r="AQ115" s="294" t="s">
        <v>152</v>
      </c>
      <c r="AR115" s="294" t="s">
        <v>153</v>
      </c>
      <c r="AS115" s="294" t="s">
        <v>154</v>
      </c>
      <c r="AT115" s="294" t="s">
        <v>254</v>
      </c>
      <c r="AU115" s="294" t="s">
        <v>256</v>
      </c>
      <c r="AV115" s="294" t="s">
        <v>155</v>
      </c>
      <c r="AW115" s="294" t="s">
        <v>16</v>
      </c>
      <c r="AX115" s="294" t="s">
        <v>156</v>
      </c>
      <c r="AY115" s="294" t="s">
        <v>157</v>
      </c>
      <c r="AZ115" s="294" t="s">
        <v>158</v>
      </c>
      <c r="BA115" s="294" t="s">
        <v>159</v>
      </c>
      <c r="BB115" s="294" t="s">
        <v>160</v>
      </c>
      <c r="BC115" s="294" t="s">
        <v>161</v>
      </c>
      <c r="BD115" s="294" t="s">
        <v>162</v>
      </c>
      <c r="BE115" s="294" t="s">
        <v>163</v>
      </c>
      <c r="BF115" s="294" t="s">
        <v>164</v>
      </c>
      <c r="BG115" s="294" t="s">
        <v>73</v>
      </c>
      <c r="BH115" s="294" t="s">
        <v>12</v>
      </c>
      <c r="BI115" s="294" t="s">
        <v>258</v>
      </c>
      <c r="BJ115" s="294" t="s">
        <v>44</v>
      </c>
      <c r="BK115" s="294" t="s">
        <v>104</v>
      </c>
      <c r="BL115" s="294" t="s">
        <v>106</v>
      </c>
      <c r="BM115" s="294" t="s">
        <v>107</v>
      </c>
      <c r="BN115" s="294" t="s">
        <v>60</v>
      </c>
      <c r="BO115" s="294" t="s">
        <v>4</v>
      </c>
      <c r="BP115" s="294" t="s">
        <v>34</v>
      </c>
      <c r="BQ115" s="294" t="s">
        <v>63</v>
      </c>
      <c r="BR115" s="294" t="s">
        <v>297</v>
      </c>
      <c r="BS115" s="294" t="s">
        <v>3</v>
      </c>
      <c r="BT115" s="294" t="s">
        <v>165</v>
      </c>
    </row>
    <row r="116" spans="1:74" ht="16.5" customHeight="1" x14ac:dyDescent="0.15">
      <c r="A116" s="227"/>
      <c r="O116" s="10" t="e">
        <f>IF(OR(AND(#REF!="知的",#REF!="陸上"),R116="×"),Q116,P116)</f>
        <v>#REF!</v>
      </c>
      <c r="P116" s="10" t="str">
        <f>IFERROR(IF(#REF!="ﾎﾞｳﾘﾝｸﾞ","◎",IF(OR(#REF!="陸上",#REF!="水泳",#REF!="卓球",#REF!="ﾎﾞｯﾁｬ",#REF!="ﾌﾗｲﾝｸﾞﾃﾞｨｽｸ",#REF!="ｱｰﾁｪﾘｰ",#REF!="砲丸投4.0kg"),INDEX(判定,MATCH(リスト!X116,縦リスト,0),MATCH(#REF!,横リスト,0)),"")),"×")</f>
        <v>×</v>
      </c>
      <c r="Q116" s="10" t="e">
        <f>IF(#REF!="","",IFERROR(IF(AND(#REF!="知的",#REF!="陸上"),INDEX(判定２,MATCH(リスト!Z116,縦リスト２,0),MATCH(#REF!,横リスト,0)),"×"),""))</f>
        <v>#REF!</v>
      </c>
      <c r="R116" s="10" t="str">
        <f>IFERROR(IF(AND(#REF!="精神",#REF!="陸上"),INDEX(判定２,MATCH(リスト!Z116,縦リスト２,0),MATCH(M116,横リスト,0)),""),"×")</f>
        <v>×</v>
      </c>
      <c r="S116" s="10" t="e">
        <f>IF(OR(AND(#REF!="知的",#REF!="陸上"),R116="×"),Q116,P116)</f>
        <v>#REF!</v>
      </c>
      <c r="T116" s="8"/>
      <c r="X11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16" s="272"/>
      <c r="Z116" s="272" t="e">
        <f>#REF!&amp;#REF!</f>
        <v>#REF!</v>
      </c>
      <c r="AA116" s="272"/>
      <c r="AB116" s="292" t="s">
        <v>448</v>
      </c>
      <c r="AC116" s="20" t="s">
        <v>453</v>
      </c>
      <c r="AD116" s="20" t="s">
        <v>453</v>
      </c>
      <c r="AE116" s="20" t="s">
        <v>453</v>
      </c>
      <c r="AF116" s="20" t="s">
        <v>453</v>
      </c>
      <c r="AG116" s="20" t="s">
        <v>453</v>
      </c>
      <c r="AH116" s="20" t="s">
        <v>453</v>
      </c>
      <c r="AI116" s="20" t="s">
        <v>454</v>
      </c>
      <c r="AJ116" s="20" t="s">
        <v>454</v>
      </c>
      <c r="AK116" s="20" t="s">
        <v>454</v>
      </c>
      <c r="AL116" s="20" t="s">
        <v>454</v>
      </c>
      <c r="AM116" s="20" t="s">
        <v>454</v>
      </c>
      <c r="AN116" s="20" t="s">
        <v>454</v>
      </c>
      <c r="AO116" s="20" t="s">
        <v>454</v>
      </c>
      <c r="AP116" s="20" t="s">
        <v>454</v>
      </c>
      <c r="AQ116" s="20" t="s">
        <v>452</v>
      </c>
      <c r="AR116" s="20" t="s">
        <v>453</v>
      </c>
      <c r="AS116" s="20" t="s">
        <v>453</v>
      </c>
      <c r="AT116" s="20" t="s">
        <v>454</v>
      </c>
      <c r="AU116" s="20" t="s">
        <v>454</v>
      </c>
      <c r="AV116" s="20" t="s">
        <v>453</v>
      </c>
      <c r="AW116" s="20" t="s">
        <v>453</v>
      </c>
      <c r="AX116" s="20" t="s">
        <v>454</v>
      </c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</row>
    <row r="117" spans="1:74" ht="16.5" customHeight="1" x14ac:dyDescent="0.15">
      <c r="A117" s="227"/>
      <c r="O117" s="10" t="e">
        <f>IF(OR(AND(#REF!="知的",#REF!="陸上"),R117="×"),Q117,P117)</f>
        <v>#REF!</v>
      </c>
      <c r="P117" s="10" t="str">
        <f>IFERROR(IF(#REF!="ﾎﾞｳﾘﾝｸﾞ","◎",IF(OR(#REF!="陸上",#REF!="水泳",#REF!="卓球",#REF!="ﾎﾞｯﾁｬ",#REF!="ﾌﾗｲﾝｸﾞﾃﾞｨｽｸ",#REF!="ｱｰﾁｪﾘｰ",#REF!="砲丸投4.0kg"),INDEX(判定,MATCH(リスト!X117,縦リスト,0),MATCH(#REF!,横リスト,0)),"")),"×")</f>
        <v>×</v>
      </c>
      <c r="Q117" s="10" t="e">
        <f>IF(#REF!="","",IFERROR(IF(AND(#REF!="知的",#REF!="陸上"),INDEX(判定２,MATCH(リスト!Z117,縦リスト２,0),MATCH(#REF!,横リスト,0)),"×"),""))</f>
        <v>#REF!</v>
      </c>
      <c r="R117" s="10" t="str">
        <f>IFERROR(IF(AND(#REF!="精神",#REF!="陸上"),INDEX(判定２,MATCH(リスト!Z117,縦リスト２,0),MATCH(M117,横リスト,0)),""),"×")</f>
        <v>×</v>
      </c>
      <c r="S117" s="10" t="e">
        <f>IF(OR(AND(#REF!="知的",#REF!="陸上"),R117="×"),Q117,P117)</f>
        <v>#REF!</v>
      </c>
      <c r="T117" s="8"/>
      <c r="X11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17" s="272"/>
      <c r="Z117" s="272" t="e">
        <f>#REF!&amp;#REF!</f>
        <v>#REF!</v>
      </c>
      <c r="AA117" s="272"/>
      <c r="AB117" s="292" t="s">
        <v>459</v>
      </c>
      <c r="AC117" s="20" t="s">
        <v>454</v>
      </c>
      <c r="AD117" s="20" t="s">
        <v>454</v>
      </c>
      <c r="AE117" s="20" t="s">
        <v>454</v>
      </c>
      <c r="AF117" s="20" t="s">
        <v>454</v>
      </c>
      <c r="AG117" s="20" t="s">
        <v>454</v>
      </c>
      <c r="AH117" s="20" t="s">
        <v>454</v>
      </c>
      <c r="AI117" s="20" t="s">
        <v>454</v>
      </c>
      <c r="AJ117" s="20" t="s">
        <v>454</v>
      </c>
      <c r="AK117" s="20" t="s">
        <v>454</v>
      </c>
      <c r="AL117" s="20" t="s">
        <v>454</v>
      </c>
      <c r="AM117" s="20" t="s">
        <v>454</v>
      </c>
      <c r="AN117" s="20" t="s">
        <v>454</v>
      </c>
      <c r="AO117" s="20" t="s">
        <v>454</v>
      </c>
      <c r="AP117" s="20" t="s">
        <v>454</v>
      </c>
      <c r="AQ117" s="20" t="s">
        <v>454</v>
      </c>
      <c r="AR117" s="20" t="s">
        <v>454</v>
      </c>
      <c r="AS117" s="20" t="s">
        <v>454</v>
      </c>
      <c r="AT117" s="20" t="s">
        <v>454</v>
      </c>
      <c r="AU117" s="20" t="s">
        <v>454</v>
      </c>
      <c r="AV117" s="20" t="s">
        <v>454</v>
      </c>
      <c r="AW117" s="20" t="s">
        <v>454</v>
      </c>
      <c r="AX117" s="20" t="s">
        <v>454</v>
      </c>
      <c r="AY117" s="20" t="s">
        <v>454</v>
      </c>
      <c r="AZ117" s="20" t="s">
        <v>454</v>
      </c>
      <c r="BA117" s="20" t="s">
        <v>454</v>
      </c>
      <c r="BB117" s="20" t="s">
        <v>454</v>
      </c>
      <c r="BC117" s="20" t="s">
        <v>454</v>
      </c>
      <c r="BD117" s="20" t="s">
        <v>454</v>
      </c>
      <c r="BE117" s="20" t="s">
        <v>454</v>
      </c>
      <c r="BF117" s="20" t="s">
        <v>454</v>
      </c>
      <c r="BG117" s="20" t="s">
        <v>454</v>
      </c>
      <c r="BH117" s="20" t="s">
        <v>454</v>
      </c>
      <c r="BI117" s="20" t="s">
        <v>453</v>
      </c>
      <c r="BJ117" s="20" t="s">
        <v>454</v>
      </c>
      <c r="BK117" s="20" t="s">
        <v>454</v>
      </c>
      <c r="BL117" s="20" t="s">
        <v>454</v>
      </c>
      <c r="BM117" s="20" t="s">
        <v>454</v>
      </c>
      <c r="BN117" s="20" t="s">
        <v>453</v>
      </c>
      <c r="BO117" s="20" t="s">
        <v>453</v>
      </c>
      <c r="BP117" s="20" t="s">
        <v>453</v>
      </c>
      <c r="BQ117" s="20" t="s">
        <v>453</v>
      </c>
      <c r="BR117" s="20" t="s">
        <v>454</v>
      </c>
      <c r="BS117" s="20" t="s">
        <v>454</v>
      </c>
      <c r="BT117" s="20" t="s">
        <v>454</v>
      </c>
    </row>
    <row r="118" spans="1:74" ht="16.5" customHeight="1" x14ac:dyDescent="0.15">
      <c r="A118" s="227"/>
      <c r="O118" s="10" t="e">
        <f>IF(OR(AND(#REF!="知的",#REF!="陸上"),R118="×"),Q118,P118)</f>
        <v>#REF!</v>
      </c>
      <c r="P118" s="10" t="str">
        <f>IFERROR(IF(#REF!="ﾎﾞｳﾘﾝｸﾞ","◎",IF(OR(#REF!="陸上",#REF!="水泳",#REF!="卓球",#REF!="ﾎﾞｯﾁｬ",#REF!="ﾌﾗｲﾝｸﾞﾃﾞｨｽｸ",#REF!="ｱｰﾁｪﾘｰ",#REF!="砲丸投4.0kg"),INDEX(判定,MATCH(リスト!X118,縦リスト,0),MATCH(#REF!,横リスト,0)),"")),"×")</f>
        <v>×</v>
      </c>
      <c r="Q118" s="10" t="e">
        <f>IF(#REF!="","",IFERROR(IF(AND(#REF!="知的",#REF!="陸上"),INDEX(判定２,MATCH(リスト!Z118,縦リスト２,0),MATCH(#REF!,横リスト,0)),"×"),""))</f>
        <v>#REF!</v>
      </c>
      <c r="R118" s="10" t="str">
        <f>IFERROR(IF(AND(#REF!="精神",#REF!="陸上"),INDEX(判定２,MATCH(リスト!Z118,縦リスト２,0),MATCH(M118,横リスト,0)),""),"×")</f>
        <v>×</v>
      </c>
      <c r="S118" s="10" t="e">
        <f>IF(OR(AND(#REF!="知的",#REF!="陸上"),R118="×"),Q118,P118)</f>
        <v>#REF!</v>
      </c>
      <c r="T118" s="8"/>
      <c r="X11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18" s="272"/>
      <c r="Z118" s="272" t="e">
        <f>#REF!&amp;#REF!</f>
        <v>#REF!</v>
      </c>
      <c r="AA118" s="272"/>
      <c r="AB118" s="292" t="s">
        <v>449</v>
      </c>
      <c r="AC118" s="20" t="s">
        <v>454</v>
      </c>
      <c r="AD118" s="20" t="s">
        <v>454</v>
      </c>
      <c r="AE118" s="20" t="s">
        <v>454</v>
      </c>
      <c r="AF118" s="20" t="s">
        <v>454</v>
      </c>
      <c r="AG118" s="20" t="s">
        <v>454</v>
      </c>
      <c r="AH118" s="20" t="s">
        <v>454</v>
      </c>
      <c r="AI118" s="20" t="s">
        <v>454</v>
      </c>
      <c r="AJ118" s="20" t="s">
        <v>454</v>
      </c>
      <c r="AK118" s="20" t="s">
        <v>454</v>
      </c>
      <c r="AL118" s="20" t="s">
        <v>454</v>
      </c>
      <c r="AM118" s="20" t="s">
        <v>454</v>
      </c>
      <c r="AN118" s="20" t="s">
        <v>454</v>
      </c>
      <c r="AO118" s="20" t="s">
        <v>454</v>
      </c>
      <c r="AP118" s="20" t="s">
        <v>454</v>
      </c>
      <c r="AQ118" s="20" t="s">
        <v>454</v>
      </c>
      <c r="AR118" s="20" t="s">
        <v>454</v>
      </c>
      <c r="AS118" s="20" t="s">
        <v>454</v>
      </c>
      <c r="AT118" s="20" t="s">
        <v>454</v>
      </c>
      <c r="AU118" s="20" t="s">
        <v>454</v>
      </c>
      <c r="AV118" s="20" t="s">
        <v>454</v>
      </c>
      <c r="AW118" s="20" t="s">
        <v>454</v>
      </c>
      <c r="AX118" s="20" t="s">
        <v>454</v>
      </c>
      <c r="AY118" s="20" t="s">
        <v>454</v>
      </c>
      <c r="AZ118" s="20" t="s">
        <v>454</v>
      </c>
      <c r="BA118" s="20" t="s">
        <v>454</v>
      </c>
      <c r="BB118" s="20" t="s">
        <v>454</v>
      </c>
      <c r="BC118" s="20" t="s">
        <v>454</v>
      </c>
      <c r="BD118" s="20" t="s">
        <v>454</v>
      </c>
      <c r="BE118" s="20" t="s">
        <v>454</v>
      </c>
      <c r="BF118" s="20" t="s">
        <v>454</v>
      </c>
      <c r="BG118" s="20" t="s">
        <v>454</v>
      </c>
      <c r="BH118" s="20" t="s">
        <v>453</v>
      </c>
      <c r="BI118" s="20" t="s">
        <v>454</v>
      </c>
      <c r="BJ118" s="20" t="s">
        <v>454</v>
      </c>
      <c r="BK118" s="20" t="s">
        <v>454</v>
      </c>
      <c r="BL118" s="20" t="s">
        <v>454</v>
      </c>
      <c r="BM118" s="20" t="s">
        <v>454</v>
      </c>
      <c r="BN118" s="20" t="s">
        <v>454</v>
      </c>
      <c r="BO118" s="20" t="s">
        <v>454</v>
      </c>
      <c r="BP118" s="20" t="s">
        <v>454</v>
      </c>
      <c r="BQ118" s="20" t="s">
        <v>454</v>
      </c>
      <c r="BR118" s="20" t="s">
        <v>454</v>
      </c>
      <c r="BS118" s="20" t="s">
        <v>454</v>
      </c>
      <c r="BT118" s="20" t="s">
        <v>454</v>
      </c>
    </row>
    <row r="119" spans="1:74" ht="16.5" customHeight="1" x14ac:dyDescent="0.15">
      <c r="A119" s="227"/>
      <c r="O119" s="10" t="e">
        <f>IF(OR(AND(#REF!="知的",#REF!="陸上"),R119="×"),Q119,P119)</f>
        <v>#REF!</v>
      </c>
      <c r="P119" s="10" t="str">
        <f>IFERROR(IF(#REF!="ﾎﾞｳﾘﾝｸﾞ","◎",IF(OR(#REF!="陸上",#REF!="水泳",#REF!="卓球",#REF!="ﾎﾞｯﾁｬ",#REF!="ﾌﾗｲﾝｸﾞﾃﾞｨｽｸ",#REF!="ｱｰﾁｪﾘｰ",#REF!="砲丸投4.0kg"),INDEX(判定,MATCH(リスト!X119,縦リスト,0),MATCH(#REF!,横リスト,0)),"")),"×")</f>
        <v>×</v>
      </c>
      <c r="Q119" s="10" t="e">
        <f>IF(#REF!="","",IFERROR(IF(AND(#REF!="知的",#REF!="陸上"),INDEX(判定２,MATCH(リスト!Z119,縦リスト２,0),MATCH(#REF!,横リスト,0)),"×"),""))</f>
        <v>#REF!</v>
      </c>
      <c r="R119" s="10" t="str">
        <f>IFERROR(IF(AND(#REF!="精神",#REF!="陸上"),INDEX(判定２,MATCH(リスト!Z119,縦リスト２,0),MATCH(M119,横リスト,0)),""),"×")</f>
        <v>×</v>
      </c>
      <c r="S119" s="10" t="e">
        <f>IF(OR(AND(#REF!="知的",#REF!="陸上"),R119="×"),Q119,P119)</f>
        <v>#REF!</v>
      </c>
      <c r="T119" s="8"/>
      <c r="X11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19" s="272"/>
      <c r="Z119" s="272" t="e">
        <f>#REF!&amp;#REF!</f>
        <v>#REF!</v>
      </c>
      <c r="AA119" s="272"/>
      <c r="AB119" s="292" t="s">
        <v>450</v>
      </c>
      <c r="AC119" s="20" t="s">
        <v>454</v>
      </c>
      <c r="AD119" s="20" t="s">
        <v>454</v>
      </c>
      <c r="AE119" s="20" t="s">
        <v>454</v>
      </c>
      <c r="AF119" s="20" t="s">
        <v>454</v>
      </c>
      <c r="AG119" s="20" t="s">
        <v>454</v>
      </c>
      <c r="AH119" s="20" t="s">
        <v>454</v>
      </c>
      <c r="AI119" s="20" t="s">
        <v>454</v>
      </c>
      <c r="AJ119" s="20" t="s">
        <v>454</v>
      </c>
      <c r="AK119" s="20" t="s">
        <v>454</v>
      </c>
      <c r="AL119" s="20" t="s">
        <v>454</v>
      </c>
      <c r="AM119" s="20" t="s">
        <v>454</v>
      </c>
      <c r="AN119" s="20" t="s">
        <v>454</v>
      </c>
      <c r="AO119" s="20" t="s">
        <v>454</v>
      </c>
      <c r="AP119" s="20" t="s">
        <v>454</v>
      </c>
      <c r="AQ119" s="20" t="s">
        <v>454</v>
      </c>
      <c r="AR119" s="20" t="s">
        <v>454</v>
      </c>
      <c r="AS119" s="20" t="s">
        <v>454</v>
      </c>
      <c r="AT119" s="20" t="s">
        <v>454</v>
      </c>
      <c r="AU119" s="20" t="s">
        <v>454</v>
      </c>
      <c r="AV119" s="20" t="s">
        <v>454</v>
      </c>
      <c r="AW119" s="20" t="s">
        <v>454</v>
      </c>
      <c r="AX119" s="20" t="s">
        <v>454</v>
      </c>
      <c r="AY119" s="20" t="s">
        <v>454</v>
      </c>
      <c r="AZ119" s="20" t="s">
        <v>454</v>
      </c>
      <c r="BA119" s="20" t="s">
        <v>454</v>
      </c>
      <c r="BB119" s="20" t="s">
        <v>454</v>
      </c>
      <c r="BC119" s="20" t="s">
        <v>454</v>
      </c>
      <c r="BD119" s="20" t="s">
        <v>454</v>
      </c>
      <c r="BE119" s="20" t="s">
        <v>454</v>
      </c>
      <c r="BF119" s="20" t="s">
        <v>454</v>
      </c>
      <c r="BG119" s="20" t="s">
        <v>454</v>
      </c>
      <c r="BH119" s="20" t="s">
        <v>454</v>
      </c>
      <c r="BI119" s="20" t="s">
        <v>454</v>
      </c>
      <c r="BJ119" s="20" t="s">
        <v>454</v>
      </c>
      <c r="BK119" s="20" t="s">
        <v>454</v>
      </c>
      <c r="BL119" s="20" t="s">
        <v>454</v>
      </c>
      <c r="BM119" s="20" t="s">
        <v>454</v>
      </c>
      <c r="BN119" s="20" t="s">
        <v>454</v>
      </c>
      <c r="BO119" s="20" t="s">
        <v>454</v>
      </c>
      <c r="BP119" s="20" t="s">
        <v>454</v>
      </c>
      <c r="BQ119" s="20" t="s">
        <v>454</v>
      </c>
      <c r="BR119" s="20" t="s">
        <v>454</v>
      </c>
      <c r="BS119" s="20" t="s">
        <v>454</v>
      </c>
      <c r="BT119" s="20" t="s">
        <v>454</v>
      </c>
    </row>
    <row r="120" spans="1:74" ht="16.5" customHeight="1" x14ac:dyDescent="0.15">
      <c r="A120" s="227"/>
      <c r="O120" s="10" t="e">
        <f>IF(OR(AND(#REF!="知的",#REF!="陸上"),R120="×"),Q120,P120)</f>
        <v>#REF!</v>
      </c>
      <c r="P120" s="10" t="str">
        <f>IFERROR(IF(#REF!="ﾎﾞｳﾘﾝｸﾞ","◎",IF(OR(#REF!="陸上",#REF!="水泳",#REF!="卓球",#REF!="ﾎﾞｯﾁｬ",#REF!="ﾌﾗｲﾝｸﾞﾃﾞｨｽｸ",#REF!="ｱｰﾁｪﾘｰ",#REF!="砲丸投4.0kg"),INDEX(判定,MATCH(リスト!X120,縦リスト,0),MATCH(#REF!,横リスト,0)),"")),"×")</f>
        <v>×</v>
      </c>
      <c r="Q120" s="10" t="e">
        <f>IF(#REF!="","",IFERROR(IF(AND(#REF!="知的",#REF!="陸上"),INDEX(判定２,MATCH(リスト!Z120,縦リスト２,0),MATCH(#REF!,横リスト,0)),"×"),""))</f>
        <v>#REF!</v>
      </c>
      <c r="R120" s="10" t="str">
        <f>IFERROR(IF(AND(#REF!="精神",#REF!="陸上"),INDEX(判定２,MATCH(リスト!Z120,縦リスト２,0),MATCH(M120,横リスト,0)),""),"×")</f>
        <v>×</v>
      </c>
      <c r="S120" s="10" t="e">
        <f>IF(OR(AND(#REF!="知的",#REF!="陸上"),R120="×"),Q120,P120)</f>
        <v>#REF!</v>
      </c>
      <c r="T120" s="8"/>
      <c r="X12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20" s="272"/>
      <c r="Z120" s="272" t="e">
        <f>#REF!&amp;#REF!</f>
        <v>#REF!</v>
      </c>
      <c r="AA120" s="272"/>
      <c r="AB120" s="292" t="s">
        <v>451</v>
      </c>
      <c r="AC120" s="20" t="s">
        <v>454</v>
      </c>
      <c r="AD120" s="20" t="s">
        <v>454</v>
      </c>
      <c r="AE120" s="20" t="s">
        <v>454</v>
      </c>
      <c r="AF120" s="20" t="s">
        <v>454</v>
      </c>
      <c r="AG120" s="20" t="s">
        <v>454</v>
      </c>
      <c r="AH120" s="20" t="s">
        <v>454</v>
      </c>
      <c r="AI120" s="20" t="s">
        <v>454</v>
      </c>
      <c r="AJ120" s="20" t="s">
        <v>454</v>
      </c>
      <c r="AK120" s="20" t="s">
        <v>454</v>
      </c>
      <c r="AL120" s="20" t="s">
        <v>454</v>
      </c>
      <c r="AM120" s="20" t="s">
        <v>454</v>
      </c>
      <c r="AN120" s="20" t="s">
        <v>454</v>
      </c>
      <c r="AO120" s="20" t="s">
        <v>454</v>
      </c>
      <c r="AP120" s="20" t="s">
        <v>454</v>
      </c>
      <c r="AQ120" s="20" t="s">
        <v>454</v>
      </c>
      <c r="AR120" s="20" t="s">
        <v>454</v>
      </c>
      <c r="AS120" s="20" t="s">
        <v>454</v>
      </c>
      <c r="AT120" s="20" t="s">
        <v>454</v>
      </c>
      <c r="AU120" s="20" t="s">
        <v>454</v>
      </c>
      <c r="AV120" s="20" t="s">
        <v>454</v>
      </c>
      <c r="AW120" s="20" t="s">
        <v>454</v>
      </c>
      <c r="AX120" s="20" t="s">
        <v>454</v>
      </c>
      <c r="AY120" s="20" t="s">
        <v>454</v>
      </c>
      <c r="AZ120" s="20" t="s">
        <v>454</v>
      </c>
      <c r="BA120" s="20" t="s">
        <v>454</v>
      </c>
      <c r="BB120" s="20" t="s">
        <v>454</v>
      </c>
      <c r="BC120" s="20" t="s">
        <v>454</v>
      </c>
      <c r="BD120" s="20" t="s">
        <v>454</v>
      </c>
      <c r="BE120" s="20" t="s">
        <v>454</v>
      </c>
      <c r="BF120" s="20" t="s">
        <v>454</v>
      </c>
      <c r="BG120" s="20" t="s">
        <v>454</v>
      </c>
      <c r="BH120" s="20" t="s">
        <v>454</v>
      </c>
      <c r="BI120" s="20" t="s">
        <v>454</v>
      </c>
      <c r="BJ120" s="20" t="s">
        <v>454</v>
      </c>
      <c r="BK120" s="20" t="s">
        <v>454</v>
      </c>
      <c r="BL120" s="20" t="s">
        <v>454</v>
      </c>
      <c r="BM120" s="20" t="s">
        <v>454</v>
      </c>
      <c r="BN120" s="20" t="s">
        <v>453</v>
      </c>
      <c r="BO120" s="20" t="s">
        <v>453</v>
      </c>
      <c r="BP120" s="20" t="s">
        <v>453</v>
      </c>
      <c r="BQ120" s="20" t="s">
        <v>453</v>
      </c>
      <c r="BR120" s="20" t="s">
        <v>454</v>
      </c>
      <c r="BS120" s="20" t="s">
        <v>454</v>
      </c>
      <c r="BT120" s="20" t="s">
        <v>454</v>
      </c>
    </row>
    <row r="121" spans="1:74" ht="16.5" customHeight="1" x14ac:dyDescent="0.15">
      <c r="A121" s="227"/>
      <c r="O121" s="10" t="e">
        <f>IF(OR(AND(#REF!="知的",#REF!="陸上"),R121="×"),Q121,P121)</f>
        <v>#REF!</v>
      </c>
      <c r="P121" s="10" t="str">
        <f>IFERROR(IF(#REF!="ﾎﾞｳﾘﾝｸﾞ","◎",IF(OR(#REF!="陸上",#REF!="水泳",#REF!="卓球",#REF!="ﾎﾞｯﾁｬ",#REF!="ﾌﾗｲﾝｸﾞﾃﾞｨｽｸ",#REF!="ｱｰﾁｪﾘｰ",#REF!="砲丸投4.0kg"),INDEX(判定,MATCH(リスト!X121,縦リスト,0),MATCH(#REF!,横リスト,0)),"")),"×")</f>
        <v>×</v>
      </c>
      <c r="Q121" s="10" t="e">
        <f>IF(#REF!="","",IFERROR(IF(AND(#REF!="知的",#REF!="陸上"),INDEX(判定２,MATCH(リスト!Z121,縦リスト２,0),MATCH(#REF!,横リスト,0)),"×"),""))</f>
        <v>#REF!</v>
      </c>
      <c r="R121" s="10" t="str">
        <f>IFERROR(IF(AND(#REF!="精神",#REF!="陸上"),INDEX(判定２,MATCH(リスト!Z121,縦リスト２,0),MATCH(M121,横リスト,0)),""),"×")</f>
        <v>×</v>
      </c>
      <c r="S121" s="10" t="e">
        <f>IF(OR(AND(#REF!="知的",#REF!="陸上"),R121="×"),Q121,P121)</f>
        <v>#REF!</v>
      </c>
      <c r="T121" s="8"/>
      <c r="X12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21" s="272"/>
      <c r="Z121" s="272" t="e">
        <f>#REF!&amp;#REF!</f>
        <v>#REF!</v>
      </c>
      <c r="AA121" s="272"/>
      <c r="AB121" s="292" t="s">
        <v>455</v>
      </c>
      <c r="AC121" s="20" t="s">
        <v>454</v>
      </c>
      <c r="AD121" s="20" t="s">
        <v>454</v>
      </c>
      <c r="AE121" s="20" t="s">
        <v>454</v>
      </c>
      <c r="AF121" s="20" t="s">
        <v>454</v>
      </c>
      <c r="AG121" s="20" t="s">
        <v>454</v>
      </c>
      <c r="AH121" s="20" t="s">
        <v>454</v>
      </c>
      <c r="AI121" s="20" t="s">
        <v>454</v>
      </c>
      <c r="AJ121" s="20" t="s">
        <v>454</v>
      </c>
      <c r="AK121" s="20" t="s">
        <v>454</v>
      </c>
      <c r="AL121" s="20" t="s">
        <v>454</v>
      </c>
      <c r="AM121" s="20" t="s">
        <v>454</v>
      </c>
      <c r="AN121" s="20" t="s">
        <v>454</v>
      </c>
      <c r="AO121" s="20" t="s">
        <v>454</v>
      </c>
      <c r="AP121" s="20" t="s">
        <v>454</v>
      </c>
      <c r="AQ121" s="20" t="s">
        <v>454</v>
      </c>
      <c r="AR121" s="20" t="s">
        <v>454</v>
      </c>
      <c r="AS121" s="20" t="s">
        <v>454</v>
      </c>
      <c r="AT121" s="20" t="s">
        <v>454</v>
      </c>
      <c r="AU121" s="20" t="s">
        <v>454</v>
      </c>
      <c r="AV121" s="20" t="s">
        <v>454</v>
      </c>
      <c r="AW121" s="20" t="s">
        <v>454</v>
      </c>
      <c r="AX121" s="20" t="s">
        <v>454</v>
      </c>
      <c r="AY121" s="20" t="s">
        <v>454</v>
      </c>
      <c r="AZ121" s="20" t="s">
        <v>454</v>
      </c>
      <c r="BA121" s="20" t="s">
        <v>454</v>
      </c>
      <c r="BB121" s="20" t="s">
        <v>454</v>
      </c>
      <c r="BC121" s="20" t="s">
        <v>454</v>
      </c>
      <c r="BD121" s="20" t="s">
        <v>454</v>
      </c>
      <c r="BE121" s="20" t="s">
        <v>454</v>
      </c>
      <c r="BF121" s="20" t="s">
        <v>454</v>
      </c>
      <c r="BG121" s="20" t="s">
        <v>454</v>
      </c>
      <c r="BH121" s="20" t="s">
        <v>454</v>
      </c>
      <c r="BI121" s="20" t="s">
        <v>454</v>
      </c>
      <c r="BJ121" s="20" t="s">
        <v>454</v>
      </c>
      <c r="BK121" s="20" t="s">
        <v>454</v>
      </c>
      <c r="BL121" s="20" t="s">
        <v>454</v>
      </c>
      <c r="BM121" s="20" t="s">
        <v>454</v>
      </c>
      <c r="BN121" s="20" t="s">
        <v>454</v>
      </c>
      <c r="BO121" s="20" t="s">
        <v>454</v>
      </c>
      <c r="BP121" s="20" t="s">
        <v>454</v>
      </c>
      <c r="BQ121" s="20" t="s">
        <v>454</v>
      </c>
      <c r="BR121" s="20" t="s">
        <v>454</v>
      </c>
      <c r="BS121" s="20" t="s">
        <v>454</v>
      </c>
      <c r="BT121" s="20" t="s">
        <v>454</v>
      </c>
    </row>
    <row r="122" spans="1:74" ht="16.5" customHeight="1" x14ac:dyDescent="0.15">
      <c r="A122" s="227"/>
      <c r="O122" s="10" t="e">
        <f>IF(OR(AND(#REF!="知的",#REF!="陸上"),R122="×"),Q122,P122)</f>
        <v>#REF!</v>
      </c>
      <c r="P122" s="10" t="str">
        <f>IFERROR(IF(#REF!="ﾎﾞｳﾘﾝｸﾞ","◎",IF(OR(#REF!="陸上",#REF!="水泳",#REF!="卓球",#REF!="ﾎﾞｯﾁｬ",#REF!="ﾌﾗｲﾝｸﾞﾃﾞｨｽｸ",#REF!="ｱｰﾁｪﾘｰ",#REF!="砲丸投4.0kg"),INDEX(判定,MATCH(リスト!X122,縦リスト,0),MATCH(#REF!,横リスト,0)),"")),"×")</f>
        <v>×</v>
      </c>
      <c r="Q122" s="10" t="e">
        <f>IF(#REF!="","",IFERROR(IF(AND(#REF!="知的",#REF!="陸上"),INDEX(判定２,MATCH(リスト!Z122,縦リスト２,0),MATCH(#REF!,横リスト,0)),"×"),""))</f>
        <v>#REF!</v>
      </c>
      <c r="R122" s="10" t="str">
        <f>IFERROR(IF(AND(#REF!="精神",#REF!="陸上"),INDEX(判定２,MATCH(リスト!Z122,縦リスト２,0),MATCH(M122,横リスト,0)),""),"×")</f>
        <v>×</v>
      </c>
      <c r="S122" s="10" t="e">
        <f>IF(OR(AND(#REF!="知的",#REF!="陸上"),R122="×"),Q122,P122)</f>
        <v>#REF!</v>
      </c>
      <c r="T122" s="8"/>
      <c r="X12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22" s="272"/>
      <c r="Z122" s="272" t="e">
        <f>#REF!&amp;#REF!</f>
        <v>#REF!</v>
      </c>
      <c r="AA122" s="272"/>
      <c r="AB122" s="292" t="s">
        <v>456</v>
      </c>
      <c r="AC122" s="20" t="s">
        <v>454</v>
      </c>
      <c r="AD122" s="20" t="s">
        <v>454</v>
      </c>
      <c r="AE122" s="20" t="s">
        <v>454</v>
      </c>
      <c r="AF122" s="20" t="s">
        <v>454</v>
      </c>
      <c r="AG122" s="20" t="s">
        <v>454</v>
      </c>
      <c r="AH122" s="20" t="s">
        <v>454</v>
      </c>
      <c r="AI122" s="20" t="s">
        <v>454</v>
      </c>
      <c r="AJ122" s="20" t="s">
        <v>454</v>
      </c>
      <c r="AK122" s="20" t="s">
        <v>454</v>
      </c>
      <c r="AL122" s="20" t="s">
        <v>454</v>
      </c>
      <c r="AM122" s="20" t="s">
        <v>454</v>
      </c>
      <c r="AN122" s="20" t="s">
        <v>454</v>
      </c>
      <c r="AO122" s="20" t="s">
        <v>454</v>
      </c>
      <c r="AP122" s="20" t="s">
        <v>454</v>
      </c>
      <c r="AQ122" s="20" t="s">
        <v>454</v>
      </c>
      <c r="AR122" s="20" t="s">
        <v>454</v>
      </c>
      <c r="AS122" s="20" t="s">
        <v>454</v>
      </c>
      <c r="AT122" s="20" t="s">
        <v>454</v>
      </c>
      <c r="AU122" s="20" t="s">
        <v>454</v>
      </c>
      <c r="AV122" s="20" t="s">
        <v>454</v>
      </c>
      <c r="AW122" s="20" t="s">
        <v>454</v>
      </c>
      <c r="AX122" s="20" t="s">
        <v>454</v>
      </c>
      <c r="AY122" s="20" t="s">
        <v>454</v>
      </c>
      <c r="AZ122" s="20" t="s">
        <v>454</v>
      </c>
      <c r="BA122" s="20" t="s">
        <v>454</v>
      </c>
      <c r="BB122" s="20" t="s">
        <v>454</v>
      </c>
      <c r="BC122" s="20" t="s">
        <v>454</v>
      </c>
      <c r="BD122" s="20" t="s">
        <v>454</v>
      </c>
      <c r="BE122" s="20" t="s">
        <v>454</v>
      </c>
      <c r="BF122" s="20" t="s">
        <v>454</v>
      </c>
      <c r="BG122" s="20" t="s">
        <v>454</v>
      </c>
      <c r="BH122" s="20" t="s">
        <v>454</v>
      </c>
      <c r="BI122" s="20" t="s">
        <v>454</v>
      </c>
      <c r="BJ122" s="20" t="s">
        <v>454</v>
      </c>
      <c r="BK122" s="20" t="s">
        <v>454</v>
      </c>
      <c r="BL122" s="20" t="s">
        <v>454</v>
      </c>
      <c r="BM122" s="20" t="s">
        <v>454</v>
      </c>
      <c r="BN122" s="20" t="s">
        <v>454</v>
      </c>
      <c r="BO122" s="20" t="s">
        <v>454</v>
      </c>
      <c r="BP122" s="20" t="s">
        <v>454</v>
      </c>
      <c r="BQ122" s="20" t="s">
        <v>454</v>
      </c>
      <c r="BR122" s="20" t="s">
        <v>454</v>
      </c>
      <c r="BS122" s="20" t="s">
        <v>454</v>
      </c>
      <c r="BT122" s="20" t="s">
        <v>453</v>
      </c>
    </row>
    <row r="123" spans="1:74" ht="16.5" customHeight="1" x14ac:dyDescent="0.15">
      <c r="A123" s="227"/>
      <c r="O123" s="10" t="e">
        <f>IF(OR(AND(#REF!="知的",#REF!="陸上"),R123="×"),Q123,P123)</f>
        <v>#REF!</v>
      </c>
      <c r="P123" s="10" t="str">
        <f>IFERROR(IF(#REF!="ﾎﾞｳﾘﾝｸﾞ","◎",IF(OR(#REF!="陸上",#REF!="水泳",#REF!="卓球",#REF!="ﾎﾞｯﾁｬ",#REF!="ﾌﾗｲﾝｸﾞﾃﾞｨｽｸ",#REF!="ｱｰﾁｪﾘｰ",#REF!="砲丸投4.0kg"),INDEX(判定,MATCH(リスト!X123,縦リスト,0),MATCH(#REF!,横リスト,0)),"")),"×")</f>
        <v>×</v>
      </c>
      <c r="Q123" s="10" t="e">
        <f>IF(#REF!="","",IFERROR(IF(AND(#REF!="知的",#REF!="陸上"),INDEX(判定２,MATCH(リスト!Z123,縦リスト２,0),MATCH(#REF!,横リスト,0)),"×"),""))</f>
        <v>#REF!</v>
      </c>
      <c r="R123" s="10" t="str">
        <f>IFERROR(IF(AND(#REF!="精神",#REF!="陸上"),INDEX(判定２,MATCH(リスト!Z123,縦リスト２,0),MATCH(M123,横リスト,0)),""),"×")</f>
        <v>×</v>
      </c>
      <c r="S123" s="10" t="e">
        <f>IF(OR(AND(#REF!="知的",#REF!="陸上"),R123="×"),Q123,P123)</f>
        <v>#REF!</v>
      </c>
      <c r="T123" s="8"/>
      <c r="X12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23" s="272"/>
      <c r="Z123" s="272" t="e">
        <f>#REF!&amp;#REF!</f>
        <v>#REF!</v>
      </c>
      <c r="AA123" s="272"/>
      <c r="AB123" s="4" t="s">
        <v>463</v>
      </c>
      <c r="AC123" s="20" t="s">
        <v>349</v>
      </c>
      <c r="AD123" s="20" t="s">
        <v>349</v>
      </c>
      <c r="AE123" s="20" t="s">
        <v>349</v>
      </c>
      <c r="AF123" s="20" t="s">
        <v>349</v>
      </c>
      <c r="AG123" s="20" t="s">
        <v>349</v>
      </c>
      <c r="AH123" s="20" t="s">
        <v>349</v>
      </c>
      <c r="AI123" s="20" t="s">
        <v>349</v>
      </c>
      <c r="AJ123" s="20" t="s">
        <v>349</v>
      </c>
      <c r="AK123" s="20" t="s">
        <v>349</v>
      </c>
      <c r="AL123" s="20" t="s">
        <v>349</v>
      </c>
      <c r="AM123" s="20" t="s">
        <v>349</v>
      </c>
      <c r="AN123" s="20" t="s">
        <v>349</v>
      </c>
      <c r="AO123" s="20" t="s">
        <v>349</v>
      </c>
      <c r="AP123" s="20" t="s">
        <v>349</v>
      </c>
      <c r="AQ123" s="20" t="s">
        <v>349</v>
      </c>
      <c r="AR123" s="20" t="s">
        <v>349</v>
      </c>
      <c r="AS123" s="20" t="s">
        <v>349</v>
      </c>
      <c r="AT123" s="20" t="s">
        <v>349</v>
      </c>
      <c r="AU123" s="20" t="s">
        <v>349</v>
      </c>
      <c r="AV123" s="20" t="s">
        <v>349</v>
      </c>
      <c r="AW123" s="20" t="s">
        <v>349</v>
      </c>
      <c r="AX123" s="20" t="s">
        <v>349</v>
      </c>
      <c r="AY123" s="20" t="s">
        <v>349</v>
      </c>
      <c r="AZ123" s="20" t="s">
        <v>349</v>
      </c>
      <c r="BA123" s="20" t="s">
        <v>349</v>
      </c>
      <c r="BB123" s="20" t="s">
        <v>349</v>
      </c>
      <c r="BC123" s="20" t="s">
        <v>349</v>
      </c>
      <c r="BD123" s="20" t="s">
        <v>349</v>
      </c>
      <c r="BE123" s="20" t="s">
        <v>349</v>
      </c>
      <c r="BF123" s="20" t="s">
        <v>349</v>
      </c>
      <c r="BG123" s="20" t="s">
        <v>349</v>
      </c>
      <c r="BH123" s="20" t="s">
        <v>349</v>
      </c>
      <c r="BI123" s="20" t="s">
        <v>197</v>
      </c>
      <c r="BJ123" s="20" t="s">
        <v>349</v>
      </c>
      <c r="BK123" s="20" t="s">
        <v>349</v>
      </c>
      <c r="BL123" s="20" t="s">
        <v>349</v>
      </c>
      <c r="BM123" s="20" t="s">
        <v>349</v>
      </c>
      <c r="BN123" s="20" t="s">
        <v>349</v>
      </c>
      <c r="BO123" s="20" t="s">
        <v>349</v>
      </c>
      <c r="BP123" s="20" t="s">
        <v>349</v>
      </c>
      <c r="BQ123" s="20" t="s">
        <v>349</v>
      </c>
      <c r="BR123" s="20" t="s">
        <v>349</v>
      </c>
      <c r="BS123" s="20" t="s">
        <v>349</v>
      </c>
      <c r="BT123" s="20" t="s">
        <v>349</v>
      </c>
    </row>
    <row r="124" spans="1:74" ht="16.5" customHeight="1" x14ac:dyDescent="0.15">
      <c r="A124" s="227"/>
      <c r="O124" s="10" t="e">
        <f>IF(OR(AND(#REF!="知的",#REF!="陸上"),R124="×"),Q124,P124)</f>
        <v>#REF!</v>
      </c>
      <c r="P124" s="10" t="str">
        <f>IFERROR(IF(#REF!="ﾎﾞｳﾘﾝｸﾞ","◎",IF(OR(#REF!="陸上",#REF!="水泳",#REF!="卓球",#REF!="ﾎﾞｯﾁｬ",#REF!="ﾌﾗｲﾝｸﾞﾃﾞｨｽｸ",#REF!="ｱｰﾁｪﾘｰ",#REF!="砲丸投4.0kg"),INDEX(判定,MATCH(リスト!X124,縦リスト,0),MATCH(#REF!,横リスト,0)),"")),"×")</f>
        <v>×</v>
      </c>
      <c r="Q124" s="10" t="e">
        <f>IF(#REF!="","",IFERROR(IF(AND(#REF!="知的",#REF!="陸上"),INDEX(判定２,MATCH(リスト!Z124,縦リスト２,0),MATCH(#REF!,横リスト,0)),"×"),""))</f>
        <v>#REF!</v>
      </c>
      <c r="R124" s="10" t="str">
        <f>IFERROR(IF(AND(#REF!="精神",#REF!="陸上"),INDEX(判定２,MATCH(リスト!Z124,縦リスト２,0),MATCH(M124,横リスト,0)),""),"×")</f>
        <v>×</v>
      </c>
      <c r="S124" s="10" t="e">
        <f>IF(OR(AND(#REF!="知的",#REF!="陸上"),R124="×"),Q124,P124)</f>
        <v>#REF!</v>
      </c>
      <c r="T124" s="8"/>
      <c r="X12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24" s="272"/>
      <c r="Z124" s="272" t="e">
        <f>#REF!&amp;#REF!</f>
        <v>#REF!</v>
      </c>
      <c r="AA124" s="272"/>
    </row>
    <row r="125" spans="1:74" s="226" customFormat="1" ht="25.5" customHeight="1" x14ac:dyDescent="0.15">
      <c r="A125" s="227"/>
      <c r="O125" s="10" t="e">
        <f>IF(OR(AND(#REF!="知的",#REF!="陸上"),R125="×"),Q125,P125)</f>
        <v>#REF!</v>
      </c>
      <c r="P125" s="10" t="str">
        <f>IFERROR(IF(#REF!="ﾎﾞｳﾘﾝｸﾞ","◎",IF(OR(#REF!="陸上",#REF!="水泳",#REF!="卓球",#REF!="ﾎﾞｯﾁｬ",#REF!="ﾌﾗｲﾝｸﾞﾃﾞｨｽｸ",#REF!="ｱｰﾁｪﾘｰ",#REF!="砲丸投4.0kg"),INDEX(判定,MATCH(リスト!X125,縦リスト,0),MATCH(#REF!,横リスト,0)),"")),"×")</f>
        <v>×</v>
      </c>
      <c r="Q125" s="10" t="e">
        <f>IF(#REF!="","",IFERROR(IF(AND(#REF!="知的",#REF!="陸上"),INDEX(判定２,MATCH(リスト!Z125,縦リスト２,0),MATCH(#REF!,横リスト,0)),"×"),""))</f>
        <v>#REF!</v>
      </c>
      <c r="R125" s="10" t="str">
        <f>IFERROR(IF(AND(#REF!="精神",#REF!="陸上"),INDEX(判定２,MATCH(リスト!Z125,縦リスト２,0),MATCH(M125,横リスト,0)),""),"×")</f>
        <v>×</v>
      </c>
      <c r="S125" s="10" t="e">
        <f>IF(OR(AND(#REF!="知的",#REF!="陸上"),R125="×"),Q125,P125)</f>
        <v>#REF!</v>
      </c>
      <c r="T125" s="8"/>
      <c r="U125" s="4"/>
      <c r="V125" s="4"/>
      <c r="W125" s="4"/>
      <c r="X12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25" s="297"/>
      <c r="Z125" s="272" t="e">
        <f>#REF!&amp;#REF!</f>
        <v>#REF!</v>
      </c>
      <c r="AA125" s="272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10"/>
    </row>
    <row r="126" spans="1:74" s="226" customFormat="1" ht="25.5" customHeight="1" x14ac:dyDescent="0.15">
      <c r="A126" s="227"/>
      <c r="O126" s="10" t="e">
        <f>IF(OR(AND(#REF!="知的",#REF!="陸上"),R126="×"),Q126,P126)</f>
        <v>#REF!</v>
      </c>
      <c r="P126" s="10" t="str">
        <f>IFERROR(IF(#REF!="ﾎﾞｳﾘﾝｸﾞ","◎",IF(OR(#REF!="陸上",#REF!="水泳",#REF!="卓球",#REF!="ﾎﾞｯﾁｬ",#REF!="ﾌﾗｲﾝｸﾞﾃﾞｨｽｸ",#REF!="ｱｰﾁｪﾘｰ",#REF!="砲丸投4.0kg"),INDEX(判定,MATCH(リスト!X126,縦リスト,0),MATCH(#REF!,横リスト,0)),"")),"×")</f>
        <v>×</v>
      </c>
      <c r="Q126" s="10" t="e">
        <f>IF(#REF!="","",IFERROR(IF(AND(#REF!="知的",#REF!="陸上"),INDEX(判定２,MATCH(リスト!Z126,縦リスト２,0),MATCH(#REF!,横リスト,0)),"×"),""))</f>
        <v>#REF!</v>
      </c>
      <c r="R126" s="10" t="str">
        <f>IFERROR(IF(AND(#REF!="精神",#REF!="陸上"),INDEX(判定２,MATCH(リスト!Z126,縦リスト２,0),MATCH(M126,横リスト,0)),""),"×")</f>
        <v>×</v>
      </c>
      <c r="S126" s="10" t="e">
        <f>IF(OR(AND(#REF!="知的",#REF!="陸上"),R126="×"),Q126,P126)</f>
        <v>#REF!</v>
      </c>
      <c r="T126" s="8"/>
      <c r="U126" s="4"/>
      <c r="V126" s="4"/>
      <c r="W126" s="4"/>
      <c r="X12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26" s="297"/>
      <c r="Z126" s="272" t="e">
        <f>#REF!&amp;#REF!</f>
        <v>#REF!</v>
      </c>
      <c r="AA126" s="272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10"/>
    </row>
    <row r="127" spans="1:74" ht="14.25" x14ac:dyDescent="0.15">
      <c r="A127" s="227"/>
      <c r="O127" s="10" t="e">
        <f>IF(OR(AND(#REF!="知的",#REF!="陸上"),R127="×"),Q127,P127)</f>
        <v>#REF!</v>
      </c>
      <c r="P127" s="10" t="str">
        <f>IFERROR(IF(#REF!="ﾎﾞｳﾘﾝｸﾞ","◎",IF(OR(#REF!="陸上",#REF!="水泳",#REF!="卓球",#REF!="ﾎﾞｯﾁｬ",#REF!="ﾌﾗｲﾝｸﾞﾃﾞｨｽｸ",#REF!="ｱｰﾁｪﾘｰ",#REF!="砲丸投4.0kg"),INDEX(判定,MATCH(リスト!X127,縦リスト,0),MATCH(#REF!,横リスト,0)),"")),"×")</f>
        <v>×</v>
      </c>
      <c r="Q127" s="10" t="e">
        <f>IF(#REF!="","",IFERROR(IF(AND(#REF!="知的",#REF!="陸上"),INDEX(判定２,MATCH(リスト!Z127,縦リスト２,0),MATCH(#REF!,横リスト,0)),"×"),""))</f>
        <v>#REF!</v>
      </c>
      <c r="R127" s="10" t="str">
        <f>IFERROR(IF(AND(#REF!="精神",#REF!="陸上"),INDEX(判定２,MATCH(リスト!Z127,縦リスト２,0),MATCH(M127,横リスト,0)),""),"×")</f>
        <v>×</v>
      </c>
      <c r="S127" s="10" t="e">
        <f>IF(OR(AND(#REF!="知的",#REF!="陸上"),R127="×"),Q127,P127)</f>
        <v>#REF!</v>
      </c>
      <c r="T127" s="8" t="str">
        <f t="shared" ref="T127:T131" si="1">N129&amp;"　"&amp;L129</f>
        <v>　</v>
      </c>
      <c r="X12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27" s="272"/>
      <c r="Z127" s="272" t="e">
        <f>#REF!&amp;#REF!</f>
        <v>#REF!</v>
      </c>
      <c r="AA127" s="272"/>
    </row>
    <row r="128" spans="1:74" ht="14.25" x14ac:dyDescent="0.15">
      <c r="A128" s="227"/>
      <c r="O128" s="10" t="e">
        <f>IF(OR(AND(#REF!="知的",#REF!="陸上"),R128="×"),Q128,P128)</f>
        <v>#REF!</v>
      </c>
      <c r="P128" s="10" t="str">
        <f>IFERROR(IF(#REF!="ﾎﾞｳﾘﾝｸﾞ","◎",IF(OR(#REF!="陸上",#REF!="水泳",#REF!="卓球",#REF!="ﾎﾞｯﾁｬ",#REF!="ﾌﾗｲﾝｸﾞﾃﾞｨｽｸ",#REF!="ｱｰﾁｪﾘｰ",#REF!="砲丸投4.0kg"),INDEX(判定,MATCH(リスト!X128,縦リスト,0),MATCH(#REF!,横リスト,0)),"")),"×")</f>
        <v>×</v>
      </c>
      <c r="Q128" s="10" t="e">
        <f>IF(#REF!="","",IFERROR(IF(AND(#REF!="知的",#REF!="陸上"),INDEX(判定２,MATCH(リスト!Z128,縦リスト２,0),MATCH(#REF!,横リスト,0)),"×"),""))</f>
        <v>#REF!</v>
      </c>
      <c r="R128" s="10" t="str">
        <f>IFERROR(IF(AND(#REF!="精神",#REF!="陸上"),INDEX(判定２,MATCH(リスト!Z128,縦リスト２,0),MATCH(M128,横リスト,0)),""),"×")</f>
        <v>×</v>
      </c>
      <c r="S128" s="10" t="e">
        <f>IF(OR(AND(#REF!="知的",#REF!="陸上"),R128="×"),Q128,P128)</f>
        <v>#REF!</v>
      </c>
      <c r="T128" s="8" t="str">
        <f t="shared" si="1"/>
        <v>　</v>
      </c>
      <c r="X12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28" s="272"/>
      <c r="Z128" s="272" t="e">
        <f>#REF!&amp;#REF!</f>
        <v>#REF!</v>
      </c>
      <c r="AA128" s="272"/>
    </row>
    <row r="129" spans="1:27" ht="25.5" x14ac:dyDescent="0.15">
      <c r="A129" s="227"/>
      <c r="C129" s="160"/>
      <c r="D129" s="160"/>
      <c r="E129" s="160"/>
      <c r="F129" s="160"/>
      <c r="O129" s="10" t="e">
        <f>IF(OR(AND(#REF!="知的",#REF!="陸上"),R129="×"),Q129,P129)</f>
        <v>#REF!</v>
      </c>
      <c r="P129" s="10" t="str">
        <f>IFERROR(IF(#REF!="ﾎﾞｳﾘﾝｸﾞ","◎",IF(OR(#REF!="陸上",#REF!="水泳",#REF!="卓球",#REF!="ﾎﾞｯﾁｬ",#REF!="ﾌﾗｲﾝｸﾞﾃﾞｨｽｸ",#REF!="ｱｰﾁｪﾘｰ",#REF!="砲丸投4.0kg"),INDEX(判定,MATCH(リスト!X129,縦リスト,0),MATCH(#REF!,横リスト,0)),"")),"×")</f>
        <v>×</v>
      </c>
      <c r="Q129" s="10" t="e">
        <f>IF(#REF!="","",IFERROR(IF(AND(#REF!="知的",#REF!="陸上"),INDEX(判定２,MATCH(リスト!Z129,縦リスト２,0),MATCH(#REF!,横リスト,0)),"×"),""))</f>
        <v>#REF!</v>
      </c>
      <c r="R129" s="10" t="str">
        <f>IFERROR(IF(AND(#REF!="精神",#REF!="陸上"),INDEX(判定２,MATCH(リスト!Z129,縦リスト２,0),MATCH(M129,横リスト,0)),""),"×")</f>
        <v>×</v>
      </c>
      <c r="S129" s="10" t="e">
        <f>IF(OR(AND(#REF!="知的",#REF!="陸上"),R129="×"),Q129,P129)</f>
        <v>#REF!</v>
      </c>
      <c r="T129" s="8" t="str">
        <f t="shared" si="1"/>
        <v>　</v>
      </c>
      <c r="X12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29" s="272"/>
      <c r="Z129" s="272" t="e">
        <f>#REF!&amp;#REF!</f>
        <v>#REF!</v>
      </c>
      <c r="AA129" s="272"/>
    </row>
    <row r="130" spans="1:27" ht="14.25" x14ac:dyDescent="0.15">
      <c r="A130" s="227"/>
      <c r="O130" s="10" t="e">
        <f>IF(OR(AND(#REF!="知的",#REF!="陸上"),R130="×"),Q130,P130)</f>
        <v>#REF!</v>
      </c>
      <c r="P130" s="10" t="str">
        <f>IFERROR(IF(#REF!="ﾎﾞｳﾘﾝｸﾞ","◎",IF(OR(#REF!="陸上",#REF!="水泳",#REF!="卓球",#REF!="ﾎﾞｯﾁｬ",#REF!="ﾌﾗｲﾝｸﾞﾃﾞｨｽｸ",#REF!="ｱｰﾁｪﾘｰ",#REF!="砲丸投4.0kg"),INDEX(判定,MATCH(リスト!X130,縦リスト,0),MATCH(#REF!,横リスト,0)),"")),"×")</f>
        <v>×</v>
      </c>
      <c r="Q130" s="10" t="e">
        <f>IF(#REF!="","",IFERROR(IF(AND(#REF!="知的",#REF!="陸上"),INDEX(判定２,MATCH(リスト!Z130,縦リスト２,0),MATCH(#REF!,横リスト,0)),"×"),""))</f>
        <v>#REF!</v>
      </c>
      <c r="R130" s="10" t="str">
        <f>IFERROR(IF(AND(#REF!="精神",#REF!="陸上"),INDEX(判定２,MATCH(リスト!Z130,縦リスト２,0),MATCH(M130,横リスト,0)),""),"×")</f>
        <v>×</v>
      </c>
      <c r="S130" s="10" t="e">
        <f>IF(OR(AND(#REF!="知的",#REF!="陸上"),R130="×"),Q130,P130)</f>
        <v>#REF!</v>
      </c>
      <c r="T130" s="8" t="str">
        <f t="shared" si="1"/>
        <v>　</v>
      </c>
      <c r="X13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30" s="272"/>
      <c r="Z130" s="272" t="e">
        <f>#REF!&amp;#REF!</f>
        <v>#REF!</v>
      </c>
      <c r="AA130" s="272"/>
    </row>
    <row r="131" spans="1:27" ht="14.25" x14ac:dyDescent="0.15">
      <c r="A131" s="227"/>
      <c r="O131" s="10" t="e">
        <f>IF(OR(AND(#REF!="知的",#REF!="陸上"),R131="×"),Q131,P131)</f>
        <v>#REF!</v>
      </c>
      <c r="P131" s="10" t="str">
        <f>IFERROR(IF(#REF!="ﾎﾞｳﾘﾝｸﾞ","◎",IF(OR(#REF!="陸上",#REF!="水泳",#REF!="卓球",#REF!="ﾎﾞｯﾁｬ",#REF!="ﾌﾗｲﾝｸﾞﾃﾞｨｽｸ",#REF!="ｱｰﾁｪﾘｰ",#REF!="砲丸投4.0kg"),INDEX(判定,MATCH(リスト!X131,縦リスト,0),MATCH(#REF!,横リスト,0)),"")),"×")</f>
        <v>×</v>
      </c>
      <c r="Q131" s="10" t="e">
        <f>IF(#REF!="","",IFERROR(IF(AND(#REF!="知的",#REF!="陸上"),INDEX(判定２,MATCH(リスト!Z131,縦リスト２,0),MATCH(#REF!,横リスト,0)),"×"),""))</f>
        <v>#REF!</v>
      </c>
      <c r="R131" s="10" t="str">
        <f>IFERROR(IF(AND(#REF!="精神",#REF!="陸上"),INDEX(判定２,MATCH(リスト!Z131,縦リスト２,0),MATCH(M131,横リスト,0)),""),"×")</f>
        <v>×</v>
      </c>
      <c r="S131" s="10" t="e">
        <f>IF(OR(AND(#REF!="知的",#REF!="陸上"),R131="×"),Q131,P131)</f>
        <v>#REF!</v>
      </c>
      <c r="T131" s="8" t="str">
        <f t="shared" si="1"/>
        <v>　</v>
      </c>
      <c r="X13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31" s="272"/>
      <c r="Z131" s="272" t="e">
        <f>#REF!&amp;#REF!</f>
        <v>#REF!</v>
      </c>
      <c r="AA131" s="272"/>
    </row>
    <row r="132" spans="1:27" ht="14.25" x14ac:dyDescent="0.15">
      <c r="A132" s="227"/>
      <c r="O132" s="10" t="e">
        <f>IF(OR(AND(#REF!="知的",#REF!="陸上"),R132="×"),Q132,P132)</f>
        <v>#REF!</v>
      </c>
      <c r="P132" s="10" t="str">
        <f>IFERROR(IF(#REF!="ﾎﾞｳﾘﾝｸﾞ","◎",IF(OR(#REF!="陸上",#REF!="水泳",#REF!="卓球",#REF!="ﾎﾞｯﾁｬ",#REF!="ﾌﾗｲﾝｸﾞﾃﾞｨｽｸ",#REF!="ｱｰﾁｪﾘｰ",#REF!="砲丸投4.0kg"),INDEX(判定,MATCH(リスト!X132,縦リスト,0),MATCH(#REF!,横リスト,0)),"")),"×")</f>
        <v>×</v>
      </c>
      <c r="Q132" s="10" t="e">
        <f>IF(#REF!="","",IFERROR(IF(AND(#REF!="知的",#REF!="陸上"),INDEX(判定２,MATCH(リスト!Z132,縦リスト２,0),MATCH(#REF!,横リスト,0)),"×"),""))</f>
        <v>#REF!</v>
      </c>
      <c r="R132" s="10" t="str">
        <f>IFERROR(IF(AND(#REF!="精神",#REF!="陸上"),INDEX(判定２,MATCH(リスト!Z132,縦リスト２,0),MATCH(M132,横リスト,0)),""),"×")</f>
        <v>×</v>
      </c>
      <c r="S132" s="10" t="e">
        <f>IF(OR(AND(#REF!="知的",#REF!="陸上"),R132="×"),Q132,P132)</f>
        <v>#REF!</v>
      </c>
      <c r="T132" s="8" t="str">
        <f t="shared" ref="T132:T195" si="2">N134&amp;"　"&amp;L134</f>
        <v>　</v>
      </c>
      <c r="X13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32" s="272"/>
      <c r="Z132" s="272" t="e">
        <f>#REF!&amp;#REF!</f>
        <v>#REF!</v>
      </c>
      <c r="AA132" s="272"/>
    </row>
    <row r="133" spans="1:27" ht="14.25" x14ac:dyDescent="0.15">
      <c r="A133" s="227"/>
      <c r="O133" s="10" t="e">
        <f>IF(OR(AND(#REF!="知的",#REF!="陸上"),R133="×"),Q133,P133)</f>
        <v>#REF!</v>
      </c>
      <c r="P133" s="10" t="str">
        <f>IFERROR(IF(#REF!="ﾎﾞｳﾘﾝｸﾞ","◎",IF(OR(#REF!="陸上",#REF!="水泳",#REF!="卓球",#REF!="ﾎﾞｯﾁｬ",#REF!="ﾌﾗｲﾝｸﾞﾃﾞｨｽｸ",#REF!="ｱｰﾁｪﾘｰ",#REF!="砲丸投4.0kg"),INDEX(判定,MATCH(リスト!X133,縦リスト,0),MATCH(#REF!,横リスト,0)),"")),"×")</f>
        <v>×</v>
      </c>
      <c r="Q133" s="10" t="e">
        <f>IF(#REF!="","",IFERROR(IF(AND(#REF!="知的",#REF!="陸上"),INDEX(判定２,MATCH(リスト!Z133,縦リスト２,0),MATCH(#REF!,横リスト,0)),"×"),""))</f>
        <v>#REF!</v>
      </c>
      <c r="R133" s="10" t="str">
        <f>IFERROR(IF(AND(#REF!="精神",#REF!="陸上"),INDEX(判定２,MATCH(リスト!Z133,縦リスト２,0),MATCH(M133,横リスト,0)),""),"×")</f>
        <v>×</v>
      </c>
      <c r="S133" s="10" t="e">
        <f>IF(OR(AND(#REF!="知的",#REF!="陸上"),R133="×"),Q133,P133)</f>
        <v>#REF!</v>
      </c>
      <c r="T133" s="8" t="str">
        <f t="shared" si="2"/>
        <v>　</v>
      </c>
      <c r="X13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33" s="272"/>
      <c r="Z133" s="272" t="e">
        <f>#REF!&amp;#REF!</f>
        <v>#REF!</v>
      </c>
      <c r="AA133" s="272"/>
    </row>
    <row r="134" spans="1:27" ht="14.25" x14ac:dyDescent="0.15">
      <c r="A134" s="227"/>
      <c r="O134" s="10" t="e">
        <f>IF(OR(AND(#REF!="知的",#REF!="陸上"),R134="×"),Q134,P134)</f>
        <v>#REF!</v>
      </c>
      <c r="P134" s="10" t="str">
        <f>IFERROR(IF(#REF!="ﾎﾞｳﾘﾝｸﾞ","◎",IF(OR(#REF!="陸上",#REF!="水泳",#REF!="卓球",#REF!="ﾎﾞｯﾁｬ",#REF!="ﾌﾗｲﾝｸﾞﾃﾞｨｽｸ",#REF!="ｱｰﾁｪﾘｰ",#REF!="砲丸投4.0kg"),INDEX(判定,MATCH(リスト!X134,縦リスト,0),MATCH(#REF!,横リスト,0)),"")),"×")</f>
        <v>×</v>
      </c>
      <c r="Q134" s="10" t="e">
        <f>IF(#REF!="","",IFERROR(IF(AND(#REF!="知的",#REF!="陸上"),INDEX(判定２,MATCH(リスト!Z134,縦リスト２,0),MATCH(#REF!,横リスト,0)),"×"),""))</f>
        <v>#REF!</v>
      </c>
      <c r="R134" s="10" t="str">
        <f>IFERROR(IF(AND(#REF!="精神",#REF!="陸上"),INDEX(判定２,MATCH(リスト!Z134,縦リスト２,0),MATCH(M134,横リスト,0)),""),"×")</f>
        <v>×</v>
      </c>
      <c r="S134" s="10" t="e">
        <f>IF(OR(AND(#REF!="知的",#REF!="陸上"),R134="×"),Q134,P134)</f>
        <v>#REF!</v>
      </c>
      <c r="T134" s="8" t="str">
        <f t="shared" si="2"/>
        <v>　</v>
      </c>
      <c r="X13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34" s="272"/>
      <c r="Z134" s="272" t="e">
        <f>#REF!&amp;#REF!</f>
        <v>#REF!</v>
      </c>
      <c r="AA134" s="272"/>
    </row>
    <row r="135" spans="1:27" ht="14.25" x14ac:dyDescent="0.15">
      <c r="A135" s="227"/>
      <c r="O135" s="10" t="e">
        <f>IF(OR(AND(#REF!="知的",#REF!="陸上"),R135="×"),Q135,P135)</f>
        <v>#REF!</v>
      </c>
      <c r="P135" s="10" t="str">
        <f>IFERROR(IF(#REF!="ﾎﾞｳﾘﾝｸﾞ","◎",IF(OR(#REF!="陸上",#REF!="水泳",#REF!="卓球",#REF!="ﾎﾞｯﾁｬ",#REF!="ﾌﾗｲﾝｸﾞﾃﾞｨｽｸ",#REF!="ｱｰﾁｪﾘｰ",#REF!="砲丸投4.0kg"),INDEX(判定,MATCH(リスト!X135,縦リスト,0),MATCH(#REF!,横リスト,0)),"")),"×")</f>
        <v>×</v>
      </c>
      <c r="Q135" s="10" t="e">
        <f>IF(#REF!="","",IFERROR(IF(AND(#REF!="知的",#REF!="陸上"),INDEX(判定２,MATCH(リスト!Z135,縦リスト２,0),MATCH(#REF!,横リスト,0)),"×"),""))</f>
        <v>#REF!</v>
      </c>
      <c r="R135" s="10" t="str">
        <f>IFERROR(IF(AND(#REF!="精神",#REF!="陸上"),INDEX(判定２,MATCH(リスト!Z135,縦リスト２,0),MATCH(M135,横リスト,0)),""),"×")</f>
        <v>×</v>
      </c>
      <c r="S135" s="10" t="e">
        <f>IF(OR(AND(#REF!="知的",#REF!="陸上"),R135="×"),Q135,P135)</f>
        <v>#REF!</v>
      </c>
      <c r="T135" s="8" t="str">
        <f t="shared" si="2"/>
        <v>　</v>
      </c>
      <c r="X13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35" s="272"/>
      <c r="Z135" s="272" t="e">
        <f>#REF!&amp;#REF!</f>
        <v>#REF!</v>
      </c>
      <c r="AA135" s="272"/>
    </row>
    <row r="136" spans="1:27" ht="14.25" x14ac:dyDescent="0.15">
      <c r="A136" s="227"/>
      <c r="O136" s="10" t="e">
        <f>IF(OR(AND(#REF!="知的",#REF!="陸上"),R136="×"),Q136,P136)</f>
        <v>#REF!</v>
      </c>
      <c r="P136" s="10" t="str">
        <f>IFERROR(IF(#REF!="ﾎﾞｳﾘﾝｸﾞ","◎",IF(OR(#REF!="陸上",#REF!="水泳",#REF!="卓球",#REF!="ﾎﾞｯﾁｬ",#REF!="ﾌﾗｲﾝｸﾞﾃﾞｨｽｸ",#REF!="ｱｰﾁｪﾘｰ",#REF!="砲丸投4.0kg"),INDEX(判定,MATCH(リスト!X136,縦リスト,0),MATCH(#REF!,横リスト,0)),"")),"×")</f>
        <v>×</v>
      </c>
      <c r="Q136" s="10" t="e">
        <f>IF(#REF!="","",IFERROR(IF(AND(#REF!="知的",#REF!="陸上"),INDEX(判定２,MATCH(リスト!Z136,縦リスト２,0),MATCH(#REF!,横リスト,0)),"×"),""))</f>
        <v>#REF!</v>
      </c>
      <c r="R136" s="10" t="str">
        <f>IFERROR(IF(AND(#REF!="精神",#REF!="陸上"),INDEX(判定２,MATCH(リスト!Z136,縦リスト２,0),MATCH(M136,横リスト,0)),""),"×")</f>
        <v>×</v>
      </c>
      <c r="S136" s="10" t="e">
        <f>IF(OR(AND(#REF!="知的",#REF!="陸上"),R136="×"),Q136,P136)</f>
        <v>#REF!</v>
      </c>
      <c r="T136" s="8" t="str">
        <f t="shared" si="2"/>
        <v>　</v>
      </c>
      <c r="X13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36" s="272"/>
      <c r="Z136" s="272" t="e">
        <f>#REF!&amp;#REF!</f>
        <v>#REF!</v>
      </c>
      <c r="AA136" s="272"/>
    </row>
    <row r="137" spans="1:27" ht="14.25" x14ac:dyDescent="0.15">
      <c r="A137" s="227"/>
      <c r="O137" s="10" t="e">
        <f>IF(OR(AND(#REF!="知的",#REF!="陸上"),R137="×"),Q137,P137)</f>
        <v>#REF!</v>
      </c>
      <c r="P137" s="10" t="str">
        <f>IFERROR(IF(#REF!="ﾎﾞｳﾘﾝｸﾞ","◎",IF(OR(#REF!="陸上",#REF!="水泳",#REF!="卓球",#REF!="ﾎﾞｯﾁｬ",#REF!="ﾌﾗｲﾝｸﾞﾃﾞｨｽｸ",#REF!="ｱｰﾁｪﾘｰ",#REF!="砲丸投4.0kg"),INDEX(判定,MATCH(リスト!X137,縦リスト,0),MATCH(#REF!,横リスト,0)),"")),"×")</f>
        <v>×</v>
      </c>
      <c r="Q137" s="10" t="e">
        <f>IF(#REF!="","",IFERROR(IF(AND(#REF!="知的",#REF!="陸上"),INDEX(判定２,MATCH(リスト!Z137,縦リスト２,0),MATCH(#REF!,横リスト,0)),"×"),""))</f>
        <v>#REF!</v>
      </c>
      <c r="R137" s="10" t="str">
        <f>IFERROR(IF(AND(#REF!="精神",#REF!="陸上"),INDEX(判定２,MATCH(リスト!Z137,縦リスト２,0),MATCH(M137,横リスト,0)),""),"×")</f>
        <v>×</v>
      </c>
      <c r="S137" s="10" t="e">
        <f>IF(OR(AND(#REF!="知的",#REF!="陸上"),R137="×"),Q137,P137)</f>
        <v>#REF!</v>
      </c>
      <c r="T137" s="8" t="str">
        <f t="shared" si="2"/>
        <v>　</v>
      </c>
      <c r="X13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37" s="272"/>
      <c r="Z137" s="272" t="e">
        <f>#REF!&amp;#REF!</f>
        <v>#REF!</v>
      </c>
      <c r="AA137" s="272"/>
    </row>
    <row r="138" spans="1:27" ht="14.25" x14ac:dyDescent="0.15">
      <c r="A138" s="227"/>
      <c r="O138" s="10" t="e">
        <f>IF(OR(AND(#REF!="知的",#REF!="陸上"),R138="×"),Q138,P138)</f>
        <v>#REF!</v>
      </c>
      <c r="P138" s="10" t="str">
        <f>IFERROR(IF(#REF!="ﾎﾞｳﾘﾝｸﾞ","◎",IF(OR(#REF!="陸上",#REF!="水泳",#REF!="卓球",#REF!="ﾎﾞｯﾁｬ",#REF!="ﾌﾗｲﾝｸﾞﾃﾞｨｽｸ",#REF!="ｱｰﾁｪﾘｰ",#REF!="砲丸投4.0kg"),INDEX(判定,MATCH(リスト!X138,縦リスト,0),MATCH(#REF!,横リスト,0)),"")),"×")</f>
        <v>×</v>
      </c>
      <c r="Q138" s="10" t="e">
        <f>IF(#REF!="","",IFERROR(IF(AND(#REF!="知的",#REF!="陸上"),INDEX(判定２,MATCH(リスト!Z138,縦リスト２,0),MATCH(#REF!,横リスト,0)),"×"),""))</f>
        <v>#REF!</v>
      </c>
      <c r="R138" s="10" t="str">
        <f>IFERROR(IF(AND(#REF!="精神",#REF!="陸上"),INDEX(判定２,MATCH(リスト!Z138,縦リスト２,0),MATCH(M138,横リスト,0)),""),"×")</f>
        <v>×</v>
      </c>
      <c r="S138" s="10" t="e">
        <f>IF(OR(AND(#REF!="知的",#REF!="陸上"),R138="×"),Q138,P138)</f>
        <v>#REF!</v>
      </c>
      <c r="T138" s="8" t="str">
        <f t="shared" si="2"/>
        <v>　</v>
      </c>
      <c r="X13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38" s="272"/>
      <c r="Z138" s="272" t="e">
        <f>#REF!&amp;#REF!</f>
        <v>#REF!</v>
      </c>
      <c r="AA138" s="272"/>
    </row>
    <row r="139" spans="1:27" ht="14.25" x14ac:dyDescent="0.15">
      <c r="A139" s="227"/>
      <c r="O139" s="10" t="e">
        <f>IF(OR(AND(#REF!="知的",#REF!="陸上"),R139="×"),Q139,P139)</f>
        <v>#REF!</v>
      </c>
      <c r="P139" s="10" t="str">
        <f>IFERROR(IF(#REF!="ﾎﾞｳﾘﾝｸﾞ","◎",IF(OR(#REF!="陸上",#REF!="水泳",#REF!="卓球",#REF!="ﾎﾞｯﾁｬ",#REF!="ﾌﾗｲﾝｸﾞﾃﾞｨｽｸ",#REF!="ｱｰﾁｪﾘｰ",#REF!="砲丸投4.0kg"),INDEX(判定,MATCH(リスト!X139,縦リスト,0),MATCH(#REF!,横リスト,0)),"")),"×")</f>
        <v>×</v>
      </c>
      <c r="Q139" s="10" t="e">
        <f>IF(#REF!="","",IFERROR(IF(AND(#REF!="知的",#REF!="陸上"),INDEX(判定２,MATCH(リスト!Z139,縦リスト２,0),MATCH(#REF!,横リスト,0)),"×"),""))</f>
        <v>#REF!</v>
      </c>
      <c r="R139" s="10" t="str">
        <f>IFERROR(IF(AND(#REF!="精神",#REF!="陸上"),INDEX(判定２,MATCH(リスト!Z139,縦リスト２,0),MATCH(M139,横リスト,0)),""),"×")</f>
        <v>×</v>
      </c>
      <c r="S139" s="10" t="e">
        <f>IF(OR(AND(#REF!="知的",#REF!="陸上"),R139="×"),Q139,P139)</f>
        <v>#REF!</v>
      </c>
      <c r="T139" s="8" t="str">
        <f t="shared" si="2"/>
        <v>　</v>
      </c>
      <c r="X13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39" s="272"/>
      <c r="Z139" s="272" t="e">
        <f>#REF!&amp;#REF!</f>
        <v>#REF!</v>
      </c>
      <c r="AA139" s="272"/>
    </row>
    <row r="140" spans="1:27" ht="14.25" x14ac:dyDescent="0.15">
      <c r="A140" s="227"/>
      <c r="O140" s="10" t="e">
        <f>IF(OR(AND(#REF!="知的",#REF!="陸上"),R140="×"),Q140,P140)</f>
        <v>#REF!</v>
      </c>
      <c r="P140" s="10" t="str">
        <f>IFERROR(IF(#REF!="ﾎﾞｳﾘﾝｸﾞ","◎",IF(OR(#REF!="陸上",#REF!="水泳",#REF!="卓球",#REF!="ﾎﾞｯﾁｬ",#REF!="ﾌﾗｲﾝｸﾞﾃﾞｨｽｸ",#REF!="ｱｰﾁｪﾘｰ",#REF!="砲丸投4.0kg"),INDEX(判定,MATCH(リスト!X140,縦リスト,0),MATCH(#REF!,横リスト,0)),"")),"×")</f>
        <v>×</v>
      </c>
      <c r="Q140" s="10" t="e">
        <f>IF(#REF!="","",IFERROR(IF(AND(#REF!="知的",#REF!="陸上"),INDEX(判定２,MATCH(リスト!Z140,縦リスト２,0),MATCH(#REF!,横リスト,0)),"×"),""))</f>
        <v>#REF!</v>
      </c>
      <c r="R140" s="10" t="str">
        <f>IFERROR(IF(AND(#REF!="精神",#REF!="陸上"),INDEX(判定２,MATCH(リスト!Z140,縦リスト２,0),MATCH(M140,横リスト,0)),""),"×")</f>
        <v>×</v>
      </c>
      <c r="S140" s="10" t="e">
        <f>IF(OR(AND(#REF!="知的",#REF!="陸上"),R140="×"),Q140,P140)</f>
        <v>#REF!</v>
      </c>
      <c r="T140" s="8" t="str">
        <f t="shared" si="2"/>
        <v>　</v>
      </c>
      <c r="X14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40" s="272"/>
      <c r="Z140" s="272" t="e">
        <f>#REF!&amp;#REF!</f>
        <v>#REF!</v>
      </c>
      <c r="AA140" s="272"/>
    </row>
    <row r="141" spans="1:27" ht="14.25" x14ac:dyDescent="0.15">
      <c r="A141" s="227"/>
      <c r="O141" s="10" t="e">
        <f>IF(OR(AND(#REF!="知的",#REF!="陸上"),R141="×"),Q141,P141)</f>
        <v>#REF!</v>
      </c>
      <c r="P141" s="10" t="str">
        <f>IFERROR(IF(#REF!="ﾎﾞｳﾘﾝｸﾞ","◎",IF(OR(#REF!="陸上",#REF!="水泳",#REF!="卓球",#REF!="ﾎﾞｯﾁｬ",#REF!="ﾌﾗｲﾝｸﾞﾃﾞｨｽｸ",#REF!="ｱｰﾁｪﾘｰ",#REF!="砲丸投4.0kg"),INDEX(判定,MATCH(リスト!X141,縦リスト,0),MATCH(#REF!,横リスト,0)),"")),"×")</f>
        <v>×</v>
      </c>
      <c r="Q141" s="10" t="e">
        <f>IF(#REF!="","",IFERROR(IF(AND(#REF!="知的",#REF!="陸上"),INDEX(判定２,MATCH(リスト!Z141,縦リスト２,0),MATCH(#REF!,横リスト,0)),"×"),""))</f>
        <v>#REF!</v>
      </c>
      <c r="R141" s="10" t="str">
        <f>IFERROR(IF(AND(#REF!="精神",#REF!="陸上"),INDEX(判定２,MATCH(リスト!Z141,縦リスト２,0),MATCH(M141,横リスト,0)),""),"×")</f>
        <v>×</v>
      </c>
      <c r="S141" s="10" t="e">
        <f>IF(OR(AND(#REF!="知的",#REF!="陸上"),R141="×"),Q141,P141)</f>
        <v>#REF!</v>
      </c>
      <c r="T141" s="8" t="str">
        <f t="shared" si="2"/>
        <v>　</v>
      </c>
      <c r="X14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41" s="272"/>
      <c r="Z141" s="272" t="e">
        <f>#REF!&amp;#REF!</f>
        <v>#REF!</v>
      </c>
      <c r="AA141" s="272"/>
    </row>
    <row r="142" spans="1:27" ht="14.25" x14ac:dyDescent="0.15">
      <c r="A142" s="227"/>
      <c r="O142" s="10" t="e">
        <f>IF(OR(AND(#REF!="知的",#REF!="陸上"),R142="×"),Q142,P142)</f>
        <v>#REF!</v>
      </c>
      <c r="P142" s="10" t="str">
        <f>IFERROR(IF(#REF!="ﾎﾞｳﾘﾝｸﾞ","◎",IF(OR(#REF!="陸上",#REF!="水泳",#REF!="卓球",#REF!="ﾎﾞｯﾁｬ",#REF!="ﾌﾗｲﾝｸﾞﾃﾞｨｽｸ",#REF!="ｱｰﾁｪﾘｰ",#REF!="砲丸投4.0kg"),INDEX(判定,MATCH(リスト!X142,縦リスト,0),MATCH(#REF!,横リスト,0)),"")),"×")</f>
        <v>×</v>
      </c>
      <c r="Q142" s="10" t="e">
        <f>IF(#REF!="","",IFERROR(IF(AND(#REF!="知的",#REF!="陸上"),INDEX(判定２,MATCH(リスト!Z142,縦リスト２,0),MATCH(#REF!,横リスト,0)),"×"),""))</f>
        <v>#REF!</v>
      </c>
      <c r="R142" s="10" t="str">
        <f>IFERROR(IF(AND(#REF!="精神",#REF!="陸上"),INDEX(判定２,MATCH(リスト!Z142,縦リスト２,0),MATCH(M142,横リスト,0)),""),"×")</f>
        <v>×</v>
      </c>
      <c r="S142" s="10" t="e">
        <f>IF(OR(AND(#REF!="知的",#REF!="陸上"),R142="×"),Q142,P142)</f>
        <v>#REF!</v>
      </c>
      <c r="T142" s="8" t="str">
        <f t="shared" si="2"/>
        <v>　</v>
      </c>
      <c r="X14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42" s="272"/>
      <c r="Z142" s="272" t="e">
        <f>#REF!&amp;#REF!</f>
        <v>#REF!</v>
      </c>
      <c r="AA142" s="272"/>
    </row>
    <row r="143" spans="1:27" ht="14.25" x14ac:dyDescent="0.15">
      <c r="A143" s="227"/>
      <c r="O143" s="10" t="e">
        <f>IF(OR(AND(#REF!="知的",#REF!="陸上"),R143="×"),Q143,P143)</f>
        <v>#REF!</v>
      </c>
      <c r="P143" s="10" t="str">
        <f>IFERROR(IF(#REF!="ﾎﾞｳﾘﾝｸﾞ","◎",IF(OR(#REF!="陸上",#REF!="水泳",#REF!="卓球",#REF!="ﾎﾞｯﾁｬ",#REF!="ﾌﾗｲﾝｸﾞﾃﾞｨｽｸ",#REF!="ｱｰﾁｪﾘｰ",#REF!="砲丸投4.0kg"),INDEX(判定,MATCH(リスト!X143,縦リスト,0),MATCH(#REF!,横リスト,0)),"")),"×")</f>
        <v>×</v>
      </c>
      <c r="Q143" s="10" t="e">
        <f>IF(#REF!="","",IFERROR(IF(AND(#REF!="知的",#REF!="陸上"),INDEX(判定２,MATCH(リスト!Z143,縦リスト２,0),MATCH(#REF!,横リスト,0)),"×"),""))</f>
        <v>#REF!</v>
      </c>
      <c r="R143" s="10" t="str">
        <f>IFERROR(IF(AND(#REF!="精神",#REF!="陸上"),INDEX(判定２,MATCH(リスト!Z143,縦リスト２,0),MATCH(M143,横リスト,0)),""),"×")</f>
        <v>×</v>
      </c>
      <c r="S143" s="10" t="e">
        <f>IF(OR(AND(#REF!="知的",#REF!="陸上"),R143="×"),Q143,P143)</f>
        <v>#REF!</v>
      </c>
      <c r="T143" s="8" t="str">
        <f t="shared" si="2"/>
        <v>　</v>
      </c>
      <c r="X14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43" s="272"/>
      <c r="Z143" s="272" t="e">
        <f>#REF!&amp;#REF!</f>
        <v>#REF!</v>
      </c>
      <c r="AA143" s="272"/>
    </row>
    <row r="144" spans="1:27" ht="14.25" x14ac:dyDescent="0.15">
      <c r="A144" s="227"/>
      <c r="O144" s="10" t="e">
        <f>IF(OR(AND(#REF!="知的",#REF!="陸上"),R144="×"),Q144,P144)</f>
        <v>#REF!</v>
      </c>
      <c r="P144" s="10" t="str">
        <f>IFERROR(IF(#REF!="ﾎﾞｳﾘﾝｸﾞ","◎",IF(OR(#REF!="陸上",#REF!="水泳",#REF!="卓球",#REF!="ﾎﾞｯﾁｬ",#REF!="ﾌﾗｲﾝｸﾞﾃﾞｨｽｸ",#REF!="ｱｰﾁｪﾘｰ",#REF!="砲丸投4.0kg"),INDEX(判定,MATCH(リスト!X144,縦リスト,0),MATCH(#REF!,横リスト,0)),"")),"×")</f>
        <v>×</v>
      </c>
      <c r="Q144" s="10" t="e">
        <f>IF(#REF!="","",IFERROR(IF(AND(#REF!="知的",#REF!="陸上"),INDEX(判定２,MATCH(リスト!Z144,縦リスト２,0),MATCH(#REF!,横リスト,0)),"×"),""))</f>
        <v>#REF!</v>
      </c>
      <c r="R144" s="10" t="str">
        <f>IFERROR(IF(AND(#REF!="精神",#REF!="陸上"),INDEX(判定２,MATCH(リスト!Z144,縦リスト２,0),MATCH(M144,横リスト,0)),""),"×")</f>
        <v>×</v>
      </c>
      <c r="S144" s="10" t="e">
        <f>IF(OR(AND(#REF!="知的",#REF!="陸上"),R144="×"),Q144,P144)</f>
        <v>#REF!</v>
      </c>
      <c r="T144" s="8" t="str">
        <f t="shared" si="2"/>
        <v>　</v>
      </c>
      <c r="X14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44" s="272"/>
      <c r="Z144" s="272" t="e">
        <f>#REF!&amp;#REF!</f>
        <v>#REF!</v>
      </c>
      <c r="AA144" s="272"/>
    </row>
    <row r="145" spans="1:27" ht="14.25" x14ac:dyDescent="0.15">
      <c r="A145" s="227"/>
      <c r="O145" s="10" t="e">
        <f>IF(OR(AND(#REF!="知的",#REF!="陸上"),R145="×"),Q145,P145)</f>
        <v>#REF!</v>
      </c>
      <c r="P145" s="10" t="str">
        <f>IFERROR(IF(#REF!="ﾎﾞｳﾘﾝｸﾞ","◎",IF(OR(#REF!="陸上",#REF!="水泳",#REF!="卓球",#REF!="ﾎﾞｯﾁｬ",#REF!="ﾌﾗｲﾝｸﾞﾃﾞｨｽｸ",#REF!="ｱｰﾁｪﾘｰ",#REF!="砲丸投4.0kg"),INDEX(判定,MATCH(リスト!X145,縦リスト,0),MATCH(#REF!,横リスト,0)),"")),"×")</f>
        <v>×</v>
      </c>
      <c r="Q145" s="10" t="e">
        <f>IF(#REF!="","",IFERROR(IF(AND(#REF!="知的",#REF!="陸上"),INDEX(判定２,MATCH(リスト!Z145,縦リスト２,0),MATCH(#REF!,横リスト,0)),"×"),""))</f>
        <v>#REF!</v>
      </c>
      <c r="R145" s="10" t="str">
        <f>IFERROR(IF(AND(#REF!="精神",#REF!="陸上"),INDEX(判定２,MATCH(リスト!Z145,縦リスト２,0),MATCH(M145,横リスト,0)),""),"×")</f>
        <v>×</v>
      </c>
      <c r="S145" s="10" t="e">
        <f>IF(OR(AND(#REF!="知的",#REF!="陸上"),R145="×"),Q145,P145)</f>
        <v>#REF!</v>
      </c>
      <c r="T145" s="8" t="str">
        <f t="shared" si="2"/>
        <v>　</v>
      </c>
      <c r="X14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45" s="272"/>
      <c r="Z145" s="272" t="e">
        <f>#REF!&amp;#REF!</f>
        <v>#REF!</v>
      </c>
      <c r="AA145" s="272"/>
    </row>
    <row r="146" spans="1:27" ht="14.25" x14ac:dyDescent="0.15">
      <c r="A146" s="227"/>
      <c r="O146" s="10" t="e">
        <f>IF(OR(AND(#REF!="知的",#REF!="陸上"),R146="×"),Q146,P146)</f>
        <v>#REF!</v>
      </c>
      <c r="P146" s="10" t="str">
        <f>IFERROR(IF(#REF!="ﾎﾞｳﾘﾝｸﾞ","◎",IF(OR(#REF!="陸上",#REF!="水泳",#REF!="卓球",#REF!="ﾎﾞｯﾁｬ",#REF!="ﾌﾗｲﾝｸﾞﾃﾞｨｽｸ",#REF!="ｱｰﾁｪﾘｰ",#REF!="砲丸投4.0kg"),INDEX(判定,MATCH(リスト!X146,縦リスト,0),MATCH(#REF!,横リスト,0)),"")),"×")</f>
        <v>×</v>
      </c>
      <c r="Q146" s="10" t="e">
        <f>IF(#REF!="","",IFERROR(IF(AND(#REF!="知的",#REF!="陸上"),INDEX(判定２,MATCH(リスト!Z146,縦リスト２,0),MATCH(#REF!,横リスト,0)),"×"),""))</f>
        <v>#REF!</v>
      </c>
      <c r="R146" s="10" t="str">
        <f>IFERROR(IF(AND(#REF!="精神",#REF!="陸上"),INDEX(判定２,MATCH(リスト!Z146,縦リスト２,0),MATCH(M146,横リスト,0)),""),"×")</f>
        <v>×</v>
      </c>
      <c r="S146" s="10" t="e">
        <f>IF(OR(AND(#REF!="知的",#REF!="陸上"),R146="×"),Q146,P146)</f>
        <v>#REF!</v>
      </c>
      <c r="T146" s="8" t="str">
        <f t="shared" si="2"/>
        <v>　</v>
      </c>
      <c r="X14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46" s="272"/>
      <c r="Z146" s="272" t="e">
        <f>#REF!&amp;#REF!</f>
        <v>#REF!</v>
      </c>
      <c r="AA146" s="272"/>
    </row>
    <row r="147" spans="1:27" ht="14.25" x14ac:dyDescent="0.15">
      <c r="A147" s="227"/>
      <c r="O147" s="10" t="e">
        <f>IF(OR(AND(#REF!="知的",#REF!="陸上"),R147="×"),Q147,P147)</f>
        <v>#REF!</v>
      </c>
      <c r="P147" s="10" t="str">
        <f>IFERROR(IF(#REF!="ﾎﾞｳﾘﾝｸﾞ","◎",IF(OR(#REF!="陸上",#REF!="水泳",#REF!="卓球",#REF!="ﾎﾞｯﾁｬ",#REF!="ﾌﾗｲﾝｸﾞﾃﾞｨｽｸ",#REF!="ｱｰﾁｪﾘｰ",#REF!="砲丸投4.0kg"),INDEX(判定,MATCH(リスト!X147,縦リスト,0),MATCH(#REF!,横リスト,0)),"")),"×")</f>
        <v>×</v>
      </c>
      <c r="Q147" s="10" t="e">
        <f>IF(#REF!="","",IFERROR(IF(AND(#REF!="知的",#REF!="陸上"),INDEX(判定２,MATCH(リスト!Z147,縦リスト２,0),MATCH(#REF!,横リスト,0)),"×"),""))</f>
        <v>#REF!</v>
      </c>
      <c r="R147" s="10" t="str">
        <f>IFERROR(IF(AND(#REF!="精神",#REF!="陸上"),INDEX(判定２,MATCH(リスト!Z147,縦リスト２,0),MATCH(M147,横リスト,0)),""),"×")</f>
        <v>×</v>
      </c>
      <c r="S147" s="10" t="e">
        <f>IF(OR(AND(#REF!="知的",#REF!="陸上"),R147="×"),Q147,P147)</f>
        <v>#REF!</v>
      </c>
      <c r="T147" s="8" t="str">
        <f t="shared" si="2"/>
        <v>　</v>
      </c>
      <c r="X14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47" s="272"/>
      <c r="Z147" s="272" t="e">
        <f>#REF!&amp;#REF!</f>
        <v>#REF!</v>
      </c>
      <c r="AA147" s="272"/>
    </row>
    <row r="148" spans="1:27" ht="14.25" x14ac:dyDescent="0.15">
      <c r="A148" s="227"/>
      <c r="O148" s="10" t="e">
        <f>IF(OR(AND(#REF!="知的",#REF!="陸上"),R148="×"),Q148,P148)</f>
        <v>#REF!</v>
      </c>
      <c r="P148" s="10" t="str">
        <f>IFERROR(IF(#REF!="ﾎﾞｳﾘﾝｸﾞ","◎",IF(OR(#REF!="陸上",#REF!="水泳",#REF!="卓球",#REF!="ﾎﾞｯﾁｬ",#REF!="ﾌﾗｲﾝｸﾞﾃﾞｨｽｸ",#REF!="ｱｰﾁｪﾘｰ",#REF!="砲丸投4.0kg"),INDEX(判定,MATCH(リスト!X148,縦リスト,0),MATCH(#REF!,横リスト,0)),"")),"×")</f>
        <v>×</v>
      </c>
      <c r="Q148" s="10" t="e">
        <f>IF(#REF!="","",IFERROR(IF(AND(#REF!="知的",#REF!="陸上"),INDEX(判定２,MATCH(リスト!Z148,縦リスト２,0),MATCH(#REF!,横リスト,0)),"×"),""))</f>
        <v>#REF!</v>
      </c>
      <c r="R148" s="10" t="str">
        <f>IFERROR(IF(AND(#REF!="精神",#REF!="陸上"),INDEX(判定２,MATCH(リスト!Z148,縦リスト２,0),MATCH(M148,横リスト,0)),""),"×")</f>
        <v>×</v>
      </c>
      <c r="S148" s="10" t="e">
        <f>IF(OR(AND(#REF!="知的",#REF!="陸上"),R148="×"),Q148,P148)</f>
        <v>#REF!</v>
      </c>
      <c r="T148" s="8" t="str">
        <f t="shared" si="2"/>
        <v>　</v>
      </c>
      <c r="X14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48" s="272"/>
      <c r="Z148" s="272" t="e">
        <f>#REF!&amp;#REF!</f>
        <v>#REF!</v>
      </c>
      <c r="AA148" s="272"/>
    </row>
    <row r="149" spans="1:27" ht="14.25" x14ac:dyDescent="0.15">
      <c r="A149" s="227"/>
      <c r="O149" s="10" t="e">
        <f>IF(OR(AND(#REF!="知的",#REF!="陸上"),R149="×"),Q149,P149)</f>
        <v>#REF!</v>
      </c>
      <c r="P149" s="10" t="str">
        <f>IFERROR(IF(#REF!="ﾎﾞｳﾘﾝｸﾞ","◎",IF(OR(#REF!="陸上",#REF!="水泳",#REF!="卓球",#REF!="ﾎﾞｯﾁｬ",#REF!="ﾌﾗｲﾝｸﾞﾃﾞｨｽｸ",#REF!="ｱｰﾁｪﾘｰ",#REF!="砲丸投4.0kg"),INDEX(判定,MATCH(リスト!X149,縦リスト,0),MATCH(#REF!,横リスト,0)),"")),"×")</f>
        <v>×</v>
      </c>
      <c r="Q149" s="10" t="e">
        <f>IF(#REF!="","",IFERROR(IF(AND(#REF!="知的",#REF!="陸上"),INDEX(判定２,MATCH(リスト!Z149,縦リスト２,0),MATCH(#REF!,横リスト,0)),"×"),""))</f>
        <v>#REF!</v>
      </c>
      <c r="R149" s="10" t="str">
        <f>IFERROR(IF(AND(#REF!="精神",#REF!="陸上"),INDEX(判定２,MATCH(リスト!Z149,縦リスト２,0),MATCH(M149,横リスト,0)),""),"×")</f>
        <v>×</v>
      </c>
      <c r="S149" s="10" t="e">
        <f>IF(OR(AND(#REF!="知的",#REF!="陸上"),R149="×"),Q149,P149)</f>
        <v>#REF!</v>
      </c>
      <c r="T149" s="8" t="str">
        <f t="shared" si="2"/>
        <v>　</v>
      </c>
      <c r="X14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49" s="272"/>
      <c r="Z149" s="272" t="e">
        <f>#REF!&amp;#REF!</f>
        <v>#REF!</v>
      </c>
      <c r="AA149" s="272"/>
    </row>
    <row r="150" spans="1:27" ht="14.25" x14ac:dyDescent="0.15">
      <c r="A150" s="227"/>
      <c r="O150" s="10" t="e">
        <f>IF(OR(AND(#REF!="知的",#REF!="陸上"),R150="×"),Q150,P150)</f>
        <v>#REF!</v>
      </c>
      <c r="P150" s="10" t="str">
        <f>IFERROR(IF(#REF!="ﾎﾞｳﾘﾝｸﾞ","◎",IF(OR(#REF!="陸上",#REF!="水泳",#REF!="卓球",#REF!="ﾎﾞｯﾁｬ",#REF!="ﾌﾗｲﾝｸﾞﾃﾞｨｽｸ",#REF!="ｱｰﾁｪﾘｰ",#REF!="砲丸投4.0kg"),INDEX(判定,MATCH(リスト!X150,縦リスト,0),MATCH(#REF!,横リスト,0)),"")),"×")</f>
        <v>×</v>
      </c>
      <c r="Q150" s="10" t="e">
        <f>IF(#REF!="","",IFERROR(IF(AND(#REF!="知的",#REF!="陸上"),INDEX(判定２,MATCH(リスト!Z150,縦リスト２,0),MATCH(#REF!,横リスト,0)),"×"),""))</f>
        <v>#REF!</v>
      </c>
      <c r="R150" s="10" t="str">
        <f>IFERROR(IF(AND(#REF!="精神",#REF!="陸上"),INDEX(判定２,MATCH(リスト!Z150,縦リスト２,0),MATCH(M150,横リスト,0)),""),"×")</f>
        <v>×</v>
      </c>
      <c r="S150" s="10" t="e">
        <f>IF(OR(AND(#REF!="知的",#REF!="陸上"),R150="×"),Q150,P150)</f>
        <v>#REF!</v>
      </c>
      <c r="T150" s="8" t="str">
        <f t="shared" si="2"/>
        <v>　</v>
      </c>
      <c r="X15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50" s="272"/>
      <c r="Z150" s="272" t="e">
        <f>#REF!&amp;#REF!</f>
        <v>#REF!</v>
      </c>
      <c r="AA150" s="272"/>
    </row>
    <row r="151" spans="1:27" ht="14.25" x14ac:dyDescent="0.15">
      <c r="A151" s="227"/>
      <c r="O151" s="10" t="e">
        <f>IF(OR(AND(#REF!="知的",#REF!="陸上"),R151="×"),Q151,P151)</f>
        <v>#REF!</v>
      </c>
      <c r="P151" s="10" t="str">
        <f>IFERROR(IF(#REF!="ﾎﾞｳﾘﾝｸﾞ","◎",IF(OR(#REF!="陸上",#REF!="水泳",#REF!="卓球",#REF!="ﾎﾞｯﾁｬ",#REF!="ﾌﾗｲﾝｸﾞﾃﾞｨｽｸ",#REF!="ｱｰﾁｪﾘｰ",#REF!="砲丸投4.0kg"),INDEX(判定,MATCH(リスト!X151,縦リスト,0),MATCH(#REF!,横リスト,0)),"")),"×")</f>
        <v>×</v>
      </c>
      <c r="Q151" s="10" t="e">
        <f>IF(#REF!="","",IFERROR(IF(AND(#REF!="知的",#REF!="陸上"),INDEX(判定２,MATCH(リスト!Z151,縦リスト２,0),MATCH(#REF!,横リスト,0)),"×"),""))</f>
        <v>#REF!</v>
      </c>
      <c r="R151" s="10" t="str">
        <f>IFERROR(IF(AND(#REF!="精神",#REF!="陸上"),INDEX(判定２,MATCH(リスト!Z151,縦リスト２,0),MATCH(M151,横リスト,0)),""),"×")</f>
        <v>×</v>
      </c>
      <c r="S151" s="10" t="e">
        <f>IF(OR(AND(#REF!="知的",#REF!="陸上"),R151="×"),Q151,P151)</f>
        <v>#REF!</v>
      </c>
      <c r="T151" s="8" t="str">
        <f t="shared" si="2"/>
        <v>　</v>
      </c>
      <c r="X15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51" s="272"/>
      <c r="Z151" s="272" t="e">
        <f>#REF!&amp;#REF!</f>
        <v>#REF!</v>
      </c>
      <c r="AA151" s="272"/>
    </row>
    <row r="152" spans="1:27" ht="14.25" x14ac:dyDescent="0.15">
      <c r="A152" s="227"/>
      <c r="O152" s="10" t="e">
        <f>IF(OR(AND(#REF!="知的",#REF!="陸上"),R152="×"),Q152,P152)</f>
        <v>#REF!</v>
      </c>
      <c r="P152" s="10" t="str">
        <f>IFERROR(IF(#REF!="ﾎﾞｳﾘﾝｸﾞ","◎",IF(OR(#REF!="陸上",#REF!="水泳",#REF!="卓球",#REF!="ﾎﾞｯﾁｬ",#REF!="ﾌﾗｲﾝｸﾞﾃﾞｨｽｸ",#REF!="ｱｰﾁｪﾘｰ",#REF!="砲丸投4.0kg"),INDEX(判定,MATCH(リスト!X152,縦リスト,0),MATCH(#REF!,横リスト,0)),"")),"×")</f>
        <v>×</v>
      </c>
      <c r="Q152" s="10" t="e">
        <f>IF(#REF!="","",IFERROR(IF(AND(#REF!="知的",#REF!="陸上"),INDEX(判定２,MATCH(リスト!Z152,縦リスト２,0),MATCH(#REF!,横リスト,0)),"×"),""))</f>
        <v>#REF!</v>
      </c>
      <c r="R152" s="10" t="str">
        <f>IFERROR(IF(AND(#REF!="精神",#REF!="陸上"),INDEX(判定２,MATCH(リスト!Z152,縦リスト２,0),MATCH(M152,横リスト,0)),""),"×")</f>
        <v>×</v>
      </c>
      <c r="S152" s="10" t="e">
        <f>IF(OR(AND(#REF!="知的",#REF!="陸上"),R152="×"),Q152,P152)</f>
        <v>#REF!</v>
      </c>
      <c r="T152" s="8" t="str">
        <f t="shared" si="2"/>
        <v>　</v>
      </c>
      <c r="X15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52" s="272"/>
      <c r="Z152" s="272" t="e">
        <f>#REF!&amp;#REF!</f>
        <v>#REF!</v>
      </c>
      <c r="AA152" s="272"/>
    </row>
    <row r="153" spans="1:27" ht="14.25" x14ac:dyDescent="0.15">
      <c r="A153" s="227"/>
      <c r="O153" s="10" t="e">
        <f>IF(OR(AND(#REF!="知的",#REF!="陸上"),R153="×"),Q153,P153)</f>
        <v>#REF!</v>
      </c>
      <c r="P153" s="10" t="str">
        <f>IFERROR(IF(#REF!="ﾎﾞｳﾘﾝｸﾞ","◎",IF(OR(#REF!="陸上",#REF!="水泳",#REF!="卓球",#REF!="ﾎﾞｯﾁｬ",#REF!="ﾌﾗｲﾝｸﾞﾃﾞｨｽｸ",#REF!="ｱｰﾁｪﾘｰ",#REF!="砲丸投4.0kg"),INDEX(判定,MATCH(リスト!X153,縦リスト,0),MATCH(#REF!,横リスト,0)),"")),"×")</f>
        <v>×</v>
      </c>
      <c r="Q153" s="10" t="e">
        <f>IF(#REF!="","",IFERROR(IF(AND(#REF!="知的",#REF!="陸上"),INDEX(判定２,MATCH(リスト!Z153,縦リスト２,0),MATCH(#REF!,横リスト,0)),"×"),""))</f>
        <v>#REF!</v>
      </c>
      <c r="R153" s="10" t="str">
        <f>IFERROR(IF(AND(#REF!="精神",#REF!="陸上"),INDEX(判定２,MATCH(リスト!Z153,縦リスト２,0),MATCH(M153,横リスト,0)),""),"×")</f>
        <v>×</v>
      </c>
      <c r="S153" s="10" t="e">
        <f>IF(OR(AND(#REF!="知的",#REF!="陸上"),R153="×"),Q153,P153)</f>
        <v>#REF!</v>
      </c>
      <c r="T153" s="8" t="str">
        <f t="shared" si="2"/>
        <v>　</v>
      </c>
      <c r="X15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53" s="272"/>
      <c r="Z153" s="272" t="e">
        <f>#REF!&amp;#REF!</f>
        <v>#REF!</v>
      </c>
      <c r="AA153" s="272"/>
    </row>
    <row r="154" spans="1:27" ht="14.25" x14ac:dyDescent="0.15">
      <c r="A154" s="227"/>
      <c r="O154" s="10" t="e">
        <f>IF(OR(AND(#REF!="知的",#REF!="陸上"),R154="×"),Q154,P154)</f>
        <v>#REF!</v>
      </c>
      <c r="P154" s="10" t="str">
        <f>IFERROR(IF(#REF!="ﾎﾞｳﾘﾝｸﾞ","◎",IF(OR(#REF!="陸上",#REF!="水泳",#REF!="卓球",#REF!="ﾎﾞｯﾁｬ",#REF!="ﾌﾗｲﾝｸﾞﾃﾞｨｽｸ",#REF!="ｱｰﾁｪﾘｰ",#REF!="砲丸投4.0kg"),INDEX(判定,MATCH(リスト!X154,縦リスト,0),MATCH(#REF!,横リスト,0)),"")),"×")</f>
        <v>×</v>
      </c>
      <c r="Q154" s="10" t="e">
        <f>IF(#REF!="","",IFERROR(IF(AND(#REF!="知的",#REF!="陸上"),INDEX(判定２,MATCH(リスト!Z154,縦リスト２,0),MATCH(#REF!,横リスト,0)),"×"),""))</f>
        <v>#REF!</v>
      </c>
      <c r="R154" s="10" t="str">
        <f>IFERROR(IF(AND(#REF!="精神",#REF!="陸上"),INDEX(判定２,MATCH(リスト!Z154,縦リスト２,0),MATCH(M154,横リスト,0)),""),"×")</f>
        <v>×</v>
      </c>
      <c r="S154" s="10" t="e">
        <f>IF(OR(AND(#REF!="知的",#REF!="陸上"),R154="×"),Q154,P154)</f>
        <v>#REF!</v>
      </c>
      <c r="T154" s="8" t="str">
        <f t="shared" si="2"/>
        <v>　</v>
      </c>
      <c r="X15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54" s="272"/>
      <c r="Z154" s="272" t="e">
        <f>#REF!&amp;#REF!</f>
        <v>#REF!</v>
      </c>
      <c r="AA154" s="272"/>
    </row>
    <row r="155" spans="1:27" ht="14.25" x14ac:dyDescent="0.15">
      <c r="A155" s="227"/>
      <c r="O155" s="10" t="e">
        <f>IF(OR(AND(#REF!="知的",#REF!="陸上"),R155="×"),Q155,P155)</f>
        <v>#REF!</v>
      </c>
      <c r="P155" s="10" t="str">
        <f>IFERROR(IF(#REF!="ﾎﾞｳﾘﾝｸﾞ","◎",IF(OR(#REF!="陸上",#REF!="水泳",#REF!="卓球",#REF!="ﾎﾞｯﾁｬ",#REF!="ﾌﾗｲﾝｸﾞﾃﾞｨｽｸ",#REF!="ｱｰﾁｪﾘｰ",#REF!="砲丸投4.0kg"),INDEX(判定,MATCH(リスト!X155,縦リスト,0),MATCH(#REF!,横リスト,0)),"")),"×")</f>
        <v>×</v>
      </c>
      <c r="Q155" s="10" t="e">
        <f>IF(#REF!="","",IFERROR(IF(AND(#REF!="知的",#REF!="陸上"),INDEX(判定２,MATCH(リスト!Z155,縦リスト２,0),MATCH(#REF!,横リスト,0)),"×"),""))</f>
        <v>#REF!</v>
      </c>
      <c r="R155" s="10" t="str">
        <f>IFERROR(IF(AND(#REF!="精神",#REF!="陸上"),INDEX(判定２,MATCH(リスト!Z155,縦リスト２,0),MATCH(M155,横リスト,0)),""),"×")</f>
        <v>×</v>
      </c>
      <c r="S155" s="10" t="e">
        <f>IF(OR(AND(#REF!="知的",#REF!="陸上"),R155="×"),Q155,P155)</f>
        <v>#REF!</v>
      </c>
      <c r="T155" s="8" t="str">
        <f t="shared" si="2"/>
        <v>　</v>
      </c>
      <c r="X15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55" s="272"/>
      <c r="Z155" s="272" t="e">
        <f>#REF!&amp;#REF!</f>
        <v>#REF!</v>
      </c>
      <c r="AA155" s="272"/>
    </row>
    <row r="156" spans="1:27" ht="14.25" x14ac:dyDescent="0.15">
      <c r="A156" s="227"/>
      <c r="O156" s="10" t="e">
        <f>IF(OR(AND(#REF!="知的",#REF!="陸上"),R156="×"),Q156,P156)</f>
        <v>#REF!</v>
      </c>
      <c r="P156" s="10" t="str">
        <f>IFERROR(IF(#REF!="ﾎﾞｳﾘﾝｸﾞ","◎",IF(OR(#REF!="陸上",#REF!="水泳",#REF!="卓球",#REF!="ﾎﾞｯﾁｬ",#REF!="ﾌﾗｲﾝｸﾞﾃﾞｨｽｸ",#REF!="ｱｰﾁｪﾘｰ",#REF!="砲丸投4.0kg"),INDEX(判定,MATCH(リスト!X156,縦リスト,0),MATCH(#REF!,横リスト,0)),"")),"×")</f>
        <v>×</v>
      </c>
      <c r="Q156" s="10" t="e">
        <f>IF(#REF!="","",IFERROR(IF(AND(#REF!="知的",#REF!="陸上"),INDEX(判定２,MATCH(リスト!Z156,縦リスト２,0),MATCH(#REF!,横リスト,0)),"×"),""))</f>
        <v>#REF!</v>
      </c>
      <c r="R156" s="10" t="str">
        <f>IFERROR(IF(AND(#REF!="精神",#REF!="陸上"),INDEX(判定２,MATCH(リスト!Z156,縦リスト２,0),MATCH(M156,横リスト,0)),""),"×")</f>
        <v>×</v>
      </c>
      <c r="S156" s="10" t="e">
        <f>IF(OR(AND(#REF!="知的",#REF!="陸上"),R156="×"),Q156,P156)</f>
        <v>#REF!</v>
      </c>
      <c r="T156" s="8" t="str">
        <f t="shared" si="2"/>
        <v>　</v>
      </c>
      <c r="X15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56" s="272"/>
      <c r="Z156" s="272" t="e">
        <f>#REF!&amp;#REF!</f>
        <v>#REF!</v>
      </c>
      <c r="AA156" s="272"/>
    </row>
    <row r="157" spans="1:27" ht="14.25" x14ac:dyDescent="0.15">
      <c r="A157" s="227"/>
      <c r="O157" s="10" t="e">
        <f>IF(OR(AND(#REF!="知的",#REF!="陸上"),R157="×"),Q157,P157)</f>
        <v>#REF!</v>
      </c>
      <c r="P157" s="10" t="str">
        <f>IFERROR(IF(#REF!="ﾎﾞｳﾘﾝｸﾞ","◎",IF(OR(#REF!="陸上",#REF!="水泳",#REF!="卓球",#REF!="ﾎﾞｯﾁｬ",#REF!="ﾌﾗｲﾝｸﾞﾃﾞｨｽｸ",#REF!="ｱｰﾁｪﾘｰ",#REF!="砲丸投4.0kg"),INDEX(判定,MATCH(リスト!X157,縦リスト,0),MATCH(#REF!,横リスト,0)),"")),"×")</f>
        <v>×</v>
      </c>
      <c r="Q157" s="10" t="e">
        <f>IF(#REF!="","",IFERROR(IF(AND(#REF!="知的",#REF!="陸上"),INDEX(判定２,MATCH(リスト!Z157,縦リスト２,0),MATCH(#REF!,横リスト,0)),"×"),""))</f>
        <v>#REF!</v>
      </c>
      <c r="R157" s="10" t="str">
        <f>IFERROR(IF(AND(#REF!="精神",#REF!="陸上"),INDEX(判定２,MATCH(リスト!Z157,縦リスト２,0),MATCH(M157,横リスト,0)),""),"×")</f>
        <v>×</v>
      </c>
      <c r="S157" s="10" t="e">
        <f>IF(OR(AND(#REF!="知的",#REF!="陸上"),R157="×"),Q157,P157)</f>
        <v>#REF!</v>
      </c>
      <c r="T157" s="8" t="str">
        <f t="shared" si="2"/>
        <v>　</v>
      </c>
      <c r="X15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57" s="272"/>
      <c r="Z157" s="272" t="e">
        <f>#REF!&amp;#REF!</f>
        <v>#REF!</v>
      </c>
      <c r="AA157" s="272"/>
    </row>
    <row r="158" spans="1:27" ht="14.25" x14ac:dyDescent="0.15">
      <c r="A158" s="227"/>
      <c r="O158" s="10" t="e">
        <f>IF(OR(AND(#REF!="知的",#REF!="陸上"),R158="×"),Q158,P158)</f>
        <v>#REF!</v>
      </c>
      <c r="P158" s="10" t="str">
        <f>IFERROR(IF(#REF!="ﾎﾞｳﾘﾝｸﾞ","◎",IF(OR(#REF!="陸上",#REF!="水泳",#REF!="卓球",#REF!="ﾎﾞｯﾁｬ",#REF!="ﾌﾗｲﾝｸﾞﾃﾞｨｽｸ",#REF!="ｱｰﾁｪﾘｰ",#REF!="砲丸投4.0kg"),INDEX(判定,MATCH(リスト!X158,縦リスト,0),MATCH(#REF!,横リスト,0)),"")),"×")</f>
        <v>×</v>
      </c>
      <c r="Q158" s="10" t="e">
        <f>IF(#REF!="","",IFERROR(IF(AND(#REF!="知的",#REF!="陸上"),INDEX(判定２,MATCH(リスト!Z158,縦リスト２,0),MATCH(#REF!,横リスト,0)),"×"),""))</f>
        <v>#REF!</v>
      </c>
      <c r="R158" s="10" t="str">
        <f>IFERROR(IF(AND(#REF!="精神",#REF!="陸上"),INDEX(判定２,MATCH(リスト!Z158,縦リスト２,0),MATCH(M158,横リスト,0)),""),"×")</f>
        <v>×</v>
      </c>
      <c r="S158" s="10" t="e">
        <f>IF(OR(AND(#REF!="知的",#REF!="陸上"),R158="×"),Q158,P158)</f>
        <v>#REF!</v>
      </c>
      <c r="T158" s="8" t="str">
        <f t="shared" si="2"/>
        <v>　</v>
      </c>
      <c r="X15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58" s="272"/>
      <c r="Z158" s="272" t="e">
        <f>#REF!&amp;#REF!</f>
        <v>#REF!</v>
      </c>
      <c r="AA158" s="272"/>
    </row>
    <row r="159" spans="1:27" ht="14.25" x14ac:dyDescent="0.15">
      <c r="A159" s="227"/>
      <c r="O159" s="10" t="e">
        <f>IF(OR(AND(#REF!="知的",#REF!="陸上"),R159="×"),Q159,P159)</f>
        <v>#REF!</v>
      </c>
      <c r="P159" s="10" t="str">
        <f>IFERROR(IF(#REF!="ﾎﾞｳﾘﾝｸﾞ","◎",IF(OR(#REF!="陸上",#REF!="水泳",#REF!="卓球",#REF!="ﾎﾞｯﾁｬ",#REF!="ﾌﾗｲﾝｸﾞﾃﾞｨｽｸ",#REF!="ｱｰﾁｪﾘｰ",#REF!="砲丸投4.0kg"),INDEX(判定,MATCH(リスト!X159,縦リスト,0),MATCH(#REF!,横リスト,0)),"")),"×")</f>
        <v>×</v>
      </c>
      <c r="Q159" s="10" t="e">
        <f>IF(#REF!="","",IFERROR(IF(AND(#REF!="知的",#REF!="陸上"),INDEX(判定２,MATCH(リスト!Z159,縦リスト２,0),MATCH(#REF!,横リスト,0)),"×"),""))</f>
        <v>#REF!</v>
      </c>
      <c r="R159" s="10" t="str">
        <f>IFERROR(IF(AND(#REF!="精神",#REF!="陸上"),INDEX(判定２,MATCH(リスト!Z159,縦リスト２,0),MATCH(M159,横リスト,0)),""),"×")</f>
        <v>×</v>
      </c>
      <c r="S159" s="10" t="e">
        <f>IF(OR(AND(#REF!="知的",#REF!="陸上"),R159="×"),Q159,P159)</f>
        <v>#REF!</v>
      </c>
      <c r="T159" s="8" t="str">
        <f t="shared" si="2"/>
        <v>　</v>
      </c>
      <c r="X15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59" s="272"/>
      <c r="Z159" s="272" t="e">
        <f>#REF!&amp;#REF!</f>
        <v>#REF!</v>
      </c>
      <c r="AA159" s="272"/>
    </row>
    <row r="160" spans="1:27" ht="14.25" x14ac:dyDescent="0.15">
      <c r="A160" s="227"/>
      <c r="O160" s="10" t="e">
        <f>IF(OR(AND(#REF!="知的",#REF!="陸上"),R160="×"),Q160,P160)</f>
        <v>#REF!</v>
      </c>
      <c r="P160" s="10" t="str">
        <f>IFERROR(IF(#REF!="ﾎﾞｳﾘﾝｸﾞ","◎",IF(OR(#REF!="陸上",#REF!="水泳",#REF!="卓球",#REF!="ﾎﾞｯﾁｬ",#REF!="ﾌﾗｲﾝｸﾞﾃﾞｨｽｸ",#REF!="ｱｰﾁｪﾘｰ",#REF!="砲丸投4.0kg"),INDEX(判定,MATCH(リスト!X160,縦リスト,0),MATCH(#REF!,横リスト,0)),"")),"×")</f>
        <v>×</v>
      </c>
      <c r="Q160" s="10" t="e">
        <f>IF(#REF!="","",IFERROR(IF(AND(#REF!="知的",#REF!="陸上"),INDEX(判定２,MATCH(リスト!Z160,縦リスト２,0),MATCH(#REF!,横リスト,0)),"×"),""))</f>
        <v>#REF!</v>
      </c>
      <c r="R160" s="10" t="str">
        <f>IFERROR(IF(AND(#REF!="精神",#REF!="陸上"),INDEX(判定２,MATCH(リスト!Z160,縦リスト２,0),MATCH(M160,横リスト,0)),""),"×")</f>
        <v>×</v>
      </c>
      <c r="S160" s="10" t="e">
        <f>IF(OR(AND(#REF!="知的",#REF!="陸上"),R160="×"),Q160,P160)</f>
        <v>#REF!</v>
      </c>
      <c r="T160" s="8" t="str">
        <f t="shared" si="2"/>
        <v>　</v>
      </c>
      <c r="X16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60" s="272"/>
      <c r="Z160" s="272" t="e">
        <f>#REF!&amp;#REF!</f>
        <v>#REF!</v>
      </c>
      <c r="AA160" s="272"/>
    </row>
    <row r="161" spans="1:27" ht="14.25" x14ac:dyDescent="0.15">
      <c r="A161" s="227"/>
      <c r="O161" s="10" t="e">
        <f>IF(OR(AND(#REF!="知的",#REF!="陸上"),R161="×"),Q161,P161)</f>
        <v>#REF!</v>
      </c>
      <c r="P161" s="10" t="str">
        <f>IFERROR(IF(#REF!="ﾎﾞｳﾘﾝｸﾞ","◎",IF(OR(#REF!="陸上",#REF!="水泳",#REF!="卓球",#REF!="ﾎﾞｯﾁｬ",#REF!="ﾌﾗｲﾝｸﾞﾃﾞｨｽｸ",#REF!="ｱｰﾁｪﾘｰ",#REF!="砲丸投4.0kg"),INDEX(判定,MATCH(リスト!X161,縦リスト,0),MATCH(#REF!,横リスト,0)),"")),"×")</f>
        <v>×</v>
      </c>
      <c r="Q161" s="10" t="e">
        <f>IF(#REF!="","",IFERROR(IF(AND(#REF!="知的",#REF!="陸上"),INDEX(判定２,MATCH(リスト!Z161,縦リスト２,0),MATCH(#REF!,横リスト,0)),"×"),""))</f>
        <v>#REF!</v>
      </c>
      <c r="R161" s="10" t="str">
        <f>IFERROR(IF(AND(#REF!="精神",#REF!="陸上"),INDEX(判定２,MATCH(リスト!Z161,縦リスト２,0),MATCH(M161,横リスト,0)),""),"×")</f>
        <v>×</v>
      </c>
      <c r="S161" s="10" t="e">
        <f>IF(OR(AND(#REF!="知的",#REF!="陸上"),R161="×"),Q161,P161)</f>
        <v>#REF!</v>
      </c>
      <c r="T161" s="8" t="str">
        <f t="shared" si="2"/>
        <v>　</v>
      </c>
      <c r="X16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61" s="272"/>
      <c r="Z161" s="272" t="e">
        <f>#REF!&amp;#REF!</f>
        <v>#REF!</v>
      </c>
      <c r="AA161" s="272"/>
    </row>
    <row r="162" spans="1:27" ht="14.25" x14ac:dyDescent="0.15">
      <c r="A162" s="227"/>
      <c r="O162" s="10" t="e">
        <f>IF(OR(AND(#REF!="知的",#REF!="陸上"),R162="×"),Q162,P162)</f>
        <v>#REF!</v>
      </c>
      <c r="P162" s="10" t="str">
        <f>IFERROR(IF(#REF!="ﾎﾞｳﾘﾝｸﾞ","◎",IF(OR(#REF!="陸上",#REF!="水泳",#REF!="卓球",#REF!="ﾎﾞｯﾁｬ",#REF!="ﾌﾗｲﾝｸﾞﾃﾞｨｽｸ",#REF!="ｱｰﾁｪﾘｰ",#REF!="砲丸投4.0kg"),INDEX(判定,MATCH(リスト!X162,縦リスト,0),MATCH(#REF!,横リスト,0)),"")),"×")</f>
        <v>×</v>
      </c>
      <c r="Q162" s="10" t="e">
        <f>IF(#REF!="","",IFERROR(IF(AND(#REF!="知的",#REF!="陸上"),INDEX(判定２,MATCH(リスト!Z162,縦リスト２,0),MATCH(#REF!,横リスト,0)),"×"),""))</f>
        <v>#REF!</v>
      </c>
      <c r="R162" s="10" t="str">
        <f>IFERROR(IF(AND(#REF!="精神",#REF!="陸上"),INDEX(判定２,MATCH(リスト!Z162,縦リスト２,0),MATCH(M162,横リスト,0)),""),"×")</f>
        <v>×</v>
      </c>
      <c r="S162" s="10" t="e">
        <f>IF(OR(AND(#REF!="知的",#REF!="陸上"),R162="×"),Q162,P162)</f>
        <v>#REF!</v>
      </c>
      <c r="T162" s="8" t="str">
        <f t="shared" si="2"/>
        <v>　</v>
      </c>
      <c r="X16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62" s="272"/>
      <c r="Z162" s="272" t="e">
        <f>#REF!&amp;#REF!</f>
        <v>#REF!</v>
      </c>
      <c r="AA162" s="272"/>
    </row>
    <row r="163" spans="1:27" ht="14.25" x14ac:dyDescent="0.15">
      <c r="A163" s="227"/>
      <c r="O163" s="10" t="e">
        <f>IF(OR(AND(#REF!="知的",#REF!="陸上"),R163="×"),Q163,P163)</f>
        <v>#REF!</v>
      </c>
      <c r="P163" s="10" t="str">
        <f>IFERROR(IF(#REF!="ﾎﾞｳﾘﾝｸﾞ","◎",IF(OR(#REF!="陸上",#REF!="水泳",#REF!="卓球",#REF!="ﾎﾞｯﾁｬ",#REF!="ﾌﾗｲﾝｸﾞﾃﾞｨｽｸ",#REF!="ｱｰﾁｪﾘｰ",#REF!="砲丸投4.0kg"),INDEX(判定,MATCH(リスト!X163,縦リスト,0),MATCH(#REF!,横リスト,0)),"")),"×")</f>
        <v>×</v>
      </c>
      <c r="Q163" s="10" t="e">
        <f>IF(#REF!="","",IFERROR(IF(AND(#REF!="知的",#REF!="陸上"),INDEX(判定２,MATCH(リスト!Z163,縦リスト２,0),MATCH(#REF!,横リスト,0)),"×"),""))</f>
        <v>#REF!</v>
      </c>
      <c r="R163" s="10" t="str">
        <f>IFERROR(IF(AND(#REF!="精神",#REF!="陸上"),INDEX(判定２,MATCH(リスト!Z163,縦リスト２,0),MATCH(M163,横リスト,0)),""),"×")</f>
        <v>×</v>
      </c>
      <c r="S163" s="10" t="e">
        <f>IF(OR(AND(#REF!="知的",#REF!="陸上"),R163="×"),Q163,P163)</f>
        <v>#REF!</v>
      </c>
      <c r="T163" s="8" t="str">
        <f t="shared" si="2"/>
        <v>　</v>
      </c>
      <c r="X16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63" s="272"/>
      <c r="Z163" s="272" t="e">
        <f>#REF!&amp;#REF!</f>
        <v>#REF!</v>
      </c>
      <c r="AA163" s="272"/>
    </row>
    <row r="164" spans="1:27" ht="14.25" x14ac:dyDescent="0.15">
      <c r="A164" s="227"/>
      <c r="O164" s="10" t="e">
        <f>IF(OR(AND(#REF!="知的",#REF!="陸上"),R164="×"),Q164,P164)</f>
        <v>#REF!</v>
      </c>
      <c r="P164" s="10" t="str">
        <f>IFERROR(IF(#REF!="ﾎﾞｳﾘﾝｸﾞ","◎",IF(OR(#REF!="陸上",#REF!="水泳",#REF!="卓球",#REF!="ﾎﾞｯﾁｬ",#REF!="ﾌﾗｲﾝｸﾞﾃﾞｨｽｸ",#REF!="ｱｰﾁｪﾘｰ",#REF!="砲丸投4.0kg"),INDEX(判定,MATCH(リスト!X164,縦リスト,0),MATCH(#REF!,横リスト,0)),"")),"×")</f>
        <v>×</v>
      </c>
      <c r="Q164" s="10" t="e">
        <f>IF(#REF!="","",IFERROR(IF(AND(#REF!="知的",#REF!="陸上"),INDEX(判定２,MATCH(リスト!Z164,縦リスト２,0),MATCH(#REF!,横リスト,0)),"×"),""))</f>
        <v>#REF!</v>
      </c>
      <c r="R164" s="10" t="str">
        <f>IFERROR(IF(AND(#REF!="精神",#REF!="陸上"),INDEX(判定２,MATCH(リスト!Z164,縦リスト２,0),MATCH(M164,横リスト,0)),""),"×")</f>
        <v>×</v>
      </c>
      <c r="S164" s="10" t="e">
        <f>IF(OR(AND(#REF!="知的",#REF!="陸上"),R164="×"),Q164,P164)</f>
        <v>#REF!</v>
      </c>
      <c r="T164" s="8" t="str">
        <f t="shared" si="2"/>
        <v>　</v>
      </c>
      <c r="X16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64" s="272"/>
      <c r="Z164" s="272" t="e">
        <f>#REF!&amp;#REF!</f>
        <v>#REF!</v>
      </c>
      <c r="AA164" s="272"/>
    </row>
    <row r="165" spans="1:27" ht="14.25" x14ac:dyDescent="0.15">
      <c r="A165" s="227"/>
      <c r="O165" s="10" t="e">
        <f>IF(OR(AND(#REF!="知的",#REF!="陸上"),R165="×"),Q165,P165)</f>
        <v>#REF!</v>
      </c>
      <c r="P165" s="10" t="str">
        <f>IFERROR(IF(#REF!="ﾎﾞｳﾘﾝｸﾞ","◎",IF(OR(#REF!="陸上",#REF!="水泳",#REF!="卓球",#REF!="ﾎﾞｯﾁｬ",#REF!="ﾌﾗｲﾝｸﾞﾃﾞｨｽｸ",#REF!="ｱｰﾁｪﾘｰ",#REF!="砲丸投4.0kg"),INDEX(判定,MATCH(リスト!X165,縦リスト,0),MATCH(#REF!,横リスト,0)),"")),"×")</f>
        <v>×</v>
      </c>
      <c r="Q165" s="10" t="e">
        <f>IF(#REF!="","",IFERROR(IF(AND(#REF!="知的",#REF!="陸上"),INDEX(判定２,MATCH(リスト!Z165,縦リスト２,0),MATCH(#REF!,横リスト,0)),"×"),""))</f>
        <v>#REF!</v>
      </c>
      <c r="R165" s="10" t="str">
        <f>IFERROR(IF(AND(#REF!="精神",#REF!="陸上"),INDEX(判定２,MATCH(リスト!Z165,縦リスト２,0),MATCH(M165,横リスト,0)),""),"×")</f>
        <v>×</v>
      </c>
      <c r="S165" s="10" t="e">
        <f>IF(OR(AND(#REF!="知的",#REF!="陸上"),R165="×"),Q165,P165)</f>
        <v>#REF!</v>
      </c>
      <c r="T165" s="8" t="str">
        <f t="shared" si="2"/>
        <v>　</v>
      </c>
      <c r="X16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65" s="272"/>
      <c r="Z165" s="272" t="e">
        <f>#REF!&amp;#REF!</f>
        <v>#REF!</v>
      </c>
      <c r="AA165" s="272"/>
    </row>
    <row r="166" spans="1:27" ht="14.25" x14ac:dyDescent="0.15">
      <c r="A166" s="227"/>
      <c r="O166" s="10" t="e">
        <f>IF(OR(AND(#REF!="知的",#REF!="陸上"),R166="×"),Q166,P166)</f>
        <v>#REF!</v>
      </c>
      <c r="P166" s="10" t="str">
        <f>IFERROR(IF(#REF!="ﾎﾞｳﾘﾝｸﾞ","◎",IF(OR(#REF!="陸上",#REF!="水泳",#REF!="卓球",#REF!="ﾎﾞｯﾁｬ",#REF!="ﾌﾗｲﾝｸﾞﾃﾞｨｽｸ",#REF!="ｱｰﾁｪﾘｰ",#REF!="砲丸投4.0kg"),INDEX(判定,MATCH(リスト!X166,縦リスト,0),MATCH(#REF!,横リスト,0)),"")),"×")</f>
        <v>×</v>
      </c>
      <c r="Q166" s="10" t="e">
        <f>IF(#REF!="","",IFERROR(IF(AND(#REF!="知的",#REF!="陸上"),INDEX(判定２,MATCH(リスト!Z166,縦リスト２,0),MATCH(#REF!,横リスト,0)),"×"),""))</f>
        <v>#REF!</v>
      </c>
      <c r="R166" s="10" t="str">
        <f>IFERROR(IF(AND(#REF!="精神",#REF!="陸上"),INDEX(判定２,MATCH(リスト!Z166,縦リスト２,0),MATCH(M166,横リスト,0)),""),"×")</f>
        <v>×</v>
      </c>
      <c r="S166" s="10" t="e">
        <f>IF(OR(AND(#REF!="知的",#REF!="陸上"),R166="×"),Q166,P166)</f>
        <v>#REF!</v>
      </c>
      <c r="T166" s="8" t="str">
        <f t="shared" si="2"/>
        <v>　</v>
      </c>
      <c r="X16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66" s="272"/>
      <c r="Z166" s="272" t="e">
        <f>#REF!&amp;#REF!</f>
        <v>#REF!</v>
      </c>
      <c r="AA166" s="272"/>
    </row>
    <row r="167" spans="1:27" ht="14.25" x14ac:dyDescent="0.15">
      <c r="A167" s="227"/>
      <c r="O167" s="10" t="e">
        <f>IF(OR(AND(#REF!="知的",#REF!="陸上"),R167="×"),Q167,P167)</f>
        <v>#REF!</v>
      </c>
      <c r="P167" s="10" t="str">
        <f>IFERROR(IF(#REF!="ﾎﾞｳﾘﾝｸﾞ","◎",IF(OR(#REF!="陸上",#REF!="水泳",#REF!="卓球",#REF!="ﾎﾞｯﾁｬ",#REF!="ﾌﾗｲﾝｸﾞﾃﾞｨｽｸ",#REF!="ｱｰﾁｪﾘｰ",#REF!="砲丸投4.0kg"),INDEX(判定,MATCH(リスト!X167,縦リスト,0),MATCH(#REF!,横リスト,0)),"")),"×")</f>
        <v>×</v>
      </c>
      <c r="Q167" s="10" t="e">
        <f>IF(#REF!="","",IFERROR(IF(AND(#REF!="知的",#REF!="陸上"),INDEX(判定２,MATCH(リスト!Z167,縦リスト２,0),MATCH(#REF!,横リスト,0)),"×"),""))</f>
        <v>#REF!</v>
      </c>
      <c r="R167" s="10" t="str">
        <f>IFERROR(IF(AND(#REF!="精神",#REF!="陸上"),INDEX(判定２,MATCH(リスト!Z167,縦リスト２,0),MATCH(M167,横リスト,0)),""),"×")</f>
        <v>×</v>
      </c>
      <c r="S167" s="10" t="e">
        <f>IF(OR(AND(#REF!="知的",#REF!="陸上"),R167="×"),Q167,P167)</f>
        <v>#REF!</v>
      </c>
      <c r="T167" s="8" t="str">
        <f t="shared" si="2"/>
        <v>　</v>
      </c>
      <c r="X16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67" s="272"/>
      <c r="Z167" s="272" t="e">
        <f>#REF!&amp;#REF!</f>
        <v>#REF!</v>
      </c>
      <c r="AA167" s="272"/>
    </row>
    <row r="168" spans="1:27" ht="14.25" x14ac:dyDescent="0.15">
      <c r="A168" s="227"/>
      <c r="O168" s="10" t="e">
        <f>IF(OR(AND(#REF!="知的",#REF!="陸上"),R168="×"),Q168,P168)</f>
        <v>#REF!</v>
      </c>
      <c r="P168" s="10" t="str">
        <f>IFERROR(IF(#REF!="ﾎﾞｳﾘﾝｸﾞ","◎",IF(OR(#REF!="陸上",#REF!="水泳",#REF!="卓球",#REF!="ﾎﾞｯﾁｬ",#REF!="ﾌﾗｲﾝｸﾞﾃﾞｨｽｸ",#REF!="ｱｰﾁｪﾘｰ",#REF!="砲丸投4.0kg"),INDEX(判定,MATCH(リスト!X168,縦リスト,0),MATCH(#REF!,横リスト,0)),"")),"×")</f>
        <v>×</v>
      </c>
      <c r="Q168" s="10" t="e">
        <f>IF(#REF!="","",IFERROR(IF(AND(#REF!="知的",#REF!="陸上"),INDEX(判定２,MATCH(リスト!Z168,縦リスト２,0),MATCH(#REF!,横リスト,0)),"×"),""))</f>
        <v>#REF!</v>
      </c>
      <c r="R168" s="10" t="str">
        <f>IFERROR(IF(AND(#REF!="精神",#REF!="陸上"),INDEX(判定２,MATCH(リスト!Z168,縦リスト２,0),MATCH(M168,横リスト,0)),""),"×")</f>
        <v>×</v>
      </c>
      <c r="S168" s="10" t="e">
        <f>IF(OR(AND(#REF!="知的",#REF!="陸上"),R168="×"),Q168,P168)</f>
        <v>#REF!</v>
      </c>
      <c r="T168" s="8" t="str">
        <f t="shared" si="2"/>
        <v>　</v>
      </c>
      <c r="X16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68" s="272"/>
      <c r="Z168" s="272" t="e">
        <f>#REF!&amp;#REF!</f>
        <v>#REF!</v>
      </c>
      <c r="AA168" s="272"/>
    </row>
    <row r="169" spans="1:27" ht="14.25" x14ac:dyDescent="0.15">
      <c r="A169" s="227"/>
      <c r="O169" s="10" t="e">
        <f>IF(OR(AND(#REF!="知的",#REF!="陸上"),R169="×"),Q169,P169)</f>
        <v>#REF!</v>
      </c>
      <c r="P169" s="10" t="str">
        <f>IFERROR(IF(#REF!="ﾎﾞｳﾘﾝｸﾞ","◎",IF(OR(#REF!="陸上",#REF!="水泳",#REF!="卓球",#REF!="ﾎﾞｯﾁｬ",#REF!="ﾌﾗｲﾝｸﾞﾃﾞｨｽｸ",#REF!="ｱｰﾁｪﾘｰ",#REF!="砲丸投4.0kg"),INDEX(判定,MATCH(リスト!X169,縦リスト,0),MATCH(#REF!,横リスト,0)),"")),"×")</f>
        <v>×</v>
      </c>
      <c r="Q169" s="10" t="e">
        <f>IF(#REF!="","",IFERROR(IF(AND(#REF!="知的",#REF!="陸上"),INDEX(判定２,MATCH(リスト!Z169,縦リスト２,0),MATCH(#REF!,横リスト,0)),"×"),""))</f>
        <v>#REF!</v>
      </c>
      <c r="R169" s="10" t="str">
        <f>IFERROR(IF(AND(#REF!="精神",#REF!="陸上"),INDEX(判定２,MATCH(リスト!Z169,縦リスト２,0),MATCH(M169,横リスト,0)),""),"×")</f>
        <v>×</v>
      </c>
      <c r="S169" s="10" t="e">
        <f>IF(OR(AND(#REF!="知的",#REF!="陸上"),R169="×"),Q169,P169)</f>
        <v>#REF!</v>
      </c>
      <c r="T169" s="8" t="str">
        <f t="shared" si="2"/>
        <v>　</v>
      </c>
      <c r="X16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69" s="272"/>
      <c r="Z169" s="272" t="e">
        <f>#REF!&amp;#REF!</f>
        <v>#REF!</v>
      </c>
      <c r="AA169" s="272"/>
    </row>
    <row r="170" spans="1:27" ht="14.25" x14ac:dyDescent="0.15">
      <c r="A170" s="227"/>
      <c r="O170" s="10" t="e">
        <f>IF(OR(AND(#REF!="知的",#REF!="陸上"),R170="×"),Q170,P170)</f>
        <v>#REF!</v>
      </c>
      <c r="P170" s="10" t="str">
        <f>IFERROR(IF(#REF!="ﾎﾞｳﾘﾝｸﾞ","◎",IF(OR(#REF!="陸上",#REF!="水泳",#REF!="卓球",#REF!="ﾎﾞｯﾁｬ",#REF!="ﾌﾗｲﾝｸﾞﾃﾞｨｽｸ",#REF!="ｱｰﾁｪﾘｰ",#REF!="砲丸投4.0kg"),INDEX(判定,MATCH(リスト!X170,縦リスト,0),MATCH(#REF!,横リスト,0)),"")),"×")</f>
        <v>×</v>
      </c>
      <c r="Q170" s="10" t="e">
        <f>IF(#REF!="","",IFERROR(IF(AND(#REF!="知的",#REF!="陸上"),INDEX(判定２,MATCH(リスト!Z170,縦リスト２,0),MATCH(#REF!,横リスト,0)),"×"),""))</f>
        <v>#REF!</v>
      </c>
      <c r="R170" s="10" t="str">
        <f>IFERROR(IF(AND(#REF!="精神",#REF!="陸上"),INDEX(判定２,MATCH(リスト!Z170,縦リスト２,0),MATCH(M170,横リスト,0)),""),"×")</f>
        <v>×</v>
      </c>
      <c r="S170" s="10" t="e">
        <f>IF(OR(AND(#REF!="知的",#REF!="陸上"),R170="×"),Q170,P170)</f>
        <v>#REF!</v>
      </c>
      <c r="T170" s="8" t="str">
        <f t="shared" si="2"/>
        <v>　</v>
      </c>
      <c r="X17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70" s="272"/>
      <c r="Z170" s="272" t="e">
        <f>#REF!&amp;#REF!</f>
        <v>#REF!</v>
      </c>
      <c r="AA170" s="272"/>
    </row>
    <row r="171" spans="1:27" ht="14.25" x14ac:dyDescent="0.15">
      <c r="A171" s="227"/>
      <c r="O171" s="10" t="e">
        <f>IF(OR(AND(#REF!="知的",#REF!="陸上"),R171="×"),Q171,P171)</f>
        <v>#REF!</v>
      </c>
      <c r="P171" s="10" t="str">
        <f>IFERROR(IF(#REF!="ﾎﾞｳﾘﾝｸﾞ","◎",IF(OR(#REF!="陸上",#REF!="水泳",#REF!="卓球",#REF!="ﾎﾞｯﾁｬ",#REF!="ﾌﾗｲﾝｸﾞﾃﾞｨｽｸ",#REF!="ｱｰﾁｪﾘｰ",#REF!="砲丸投4.0kg"),INDEX(判定,MATCH(リスト!X171,縦リスト,0),MATCH(#REF!,横リスト,0)),"")),"×")</f>
        <v>×</v>
      </c>
      <c r="Q171" s="10" t="e">
        <f>IF(#REF!="","",IFERROR(IF(AND(#REF!="知的",#REF!="陸上"),INDEX(判定２,MATCH(リスト!Z171,縦リスト２,0),MATCH(#REF!,横リスト,0)),"×"),""))</f>
        <v>#REF!</v>
      </c>
      <c r="R171" s="10" t="str">
        <f>IFERROR(IF(AND(#REF!="精神",#REF!="陸上"),INDEX(判定２,MATCH(リスト!Z171,縦リスト２,0),MATCH(M171,横リスト,0)),""),"×")</f>
        <v>×</v>
      </c>
      <c r="S171" s="10" t="e">
        <f>IF(OR(AND(#REF!="知的",#REF!="陸上"),R171="×"),Q171,P171)</f>
        <v>#REF!</v>
      </c>
      <c r="T171" s="8" t="str">
        <f t="shared" si="2"/>
        <v>　</v>
      </c>
      <c r="X17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71" s="272"/>
      <c r="Z171" s="272" t="e">
        <f>#REF!&amp;#REF!</f>
        <v>#REF!</v>
      </c>
      <c r="AA171" s="272"/>
    </row>
    <row r="172" spans="1:27" ht="14.25" x14ac:dyDescent="0.15">
      <c r="A172" s="227"/>
      <c r="O172" s="10" t="e">
        <f>IF(OR(AND(#REF!="知的",#REF!="陸上"),R172="×"),Q172,P172)</f>
        <v>#REF!</v>
      </c>
      <c r="P172" s="10" t="str">
        <f>IFERROR(IF(#REF!="ﾎﾞｳﾘﾝｸﾞ","◎",IF(OR(#REF!="陸上",#REF!="水泳",#REF!="卓球",#REF!="ﾎﾞｯﾁｬ",#REF!="ﾌﾗｲﾝｸﾞﾃﾞｨｽｸ",#REF!="ｱｰﾁｪﾘｰ",#REF!="砲丸投4.0kg"),INDEX(判定,MATCH(リスト!X172,縦リスト,0),MATCH(#REF!,横リスト,0)),"")),"×")</f>
        <v>×</v>
      </c>
      <c r="Q172" s="10" t="e">
        <f>IF(#REF!="","",IFERROR(IF(AND(#REF!="知的",#REF!="陸上"),INDEX(判定２,MATCH(リスト!Z172,縦リスト２,0),MATCH(#REF!,横リスト,0)),"×"),""))</f>
        <v>#REF!</v>
      </c>
      <c r="R172" s="10" t="str">
        <f>IFERROR(IF(AND(#REF!="精神",#REF!="陸上"),INDEX(判定２,MATCH(リスト!Z172,縦リスト２,0),MATCH(M172,横リスト,0)),""),"×")</f>
        <v>×</v>
      </c>
      <c r="S172" s="10" t="e">
        <f>IF(OR(AND(#REF!="知的",#REF!="陸上"),R172="×"),Q172,P172)</f>
        <v>#REF!</v>
      </c>
      <c r="T172" s="8" t="str">
        <f t="shared" si="2"/>
        <v>　</v>
      </c>
      <c r="X17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72" s="272"/>
      <c r="Z172" s="272" t="e">
        <f>#REF!&amp;#REF!</f>
        <v>#REF!</v>
      </c>
      <c r="AA172" s="272"/>
    </row>
    <row r="173" spans="1:27" ht="14.25" x14ac:dyDescent="0.15">
      <c r="A173" s="227"/>
      <c r="O173" s="10" t="e">
        <f>IF(OR(AND(#REF!="知的",#REF!="陸上"),R173="×"),Q173,P173)</f>
        <v>#REF!</v>
      </c>
      <c r="P173" s="10" t="str">
        <f>IFERROR(IF(#REF!="ﾎﾞｳﾘﾝｸﾞ","◎",IF(OR(#REF!="陸上",#REF!="水泳",#REF!="卓球",#REF!="ﾎﾞｯﾁｬ",#REF!="ﾌﾗｲﾝｸﾞﾃﾞｨｽｸ",#REF!="ｱｰﾁｪﾘｰ",#REF!="砲丸投4.0kg"),INDEX(判定,MATCH(リスト!X173,縦リスト,0),MATCH(#REF!,横リスト,0)),"")),"×")</f>
        <v>×</v>
      </c>
      <c r="Q173" s="10" t="e">
        <f>IF(#REF!="","",IFERROR(IF(AND(#REF!="知的",#REF!="陸上"),INDEX(判定２,MATCH(リスト!Z173,縦リスト２,0),MATCH(#REF!,横リスト,0)),"×"),""))</f>
        <v>#REF!</v>
      </c>
      <c r="R173" s="10" t="str">
        <f>IFERROR(IF(AND(#REF!="精神",#REF!="陸上"),INDEX(判定２,MATCH(リスト!Z173,縦リスト２,0),MATCH(M173,横リスト,0)),""),"×")</f>
        <v>×</v>
      </c>
      <c r="S173" s="10" t="e">
        <f>IF(OR(AND(#REF!="知的",#REF!="陸上"),R173="×"),Q173,P173)</f>
        <v>#REF!</v>
      </c>
      <c r="T173" s="8" t="str">
        <f t="shared" si="2"/>
        <v>　</v>
      </c>
      <c r="X17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73" s="272"/>
      <c r="Z173" s="272" t="e">
        <f>#REF!&amp;#REF!</f>
        <v>#REF!</v>
      </c>
      <c r="AA173" s="272"/>
    </row>
    <row r="174" spans="1:27" ht="14.25" x14ac:dyDescent="0.15">
      <c r="A174" s="227"/>
      <c r="O174" s="10" t="e">
        <f>IF(OR(AND(#REF!="知的",#REF!="陸上"),R174="×"),Q174,P174)</f>
        <v>#REF!</v>
      </c>
      <c r="P174" s="10" t="str">
        <f>IFERROR(IF(#REF!="ﾎﾞｳﾘﾝｸﾞ","◎",IF(OR(#REF!="陸上",#REF!="水泳",#REF!="卓球",#REF!="ﾎﾞｯﾁｬ",#REF!="ﾌﾗｲﾝｸﾞﾃﾞｨｽｸ",#REF!="ｱｰﾁｪﾘｰ",#REF!="砲丸投4.0kg"),INDEX(判定,MATCH(リスト!X174,縦リスト,0),MATCH(#REF!,横リスト,0)),"")),"×")</f>
        <v>×</v>
      </c>
      <c r="Q174" s="10" t="e">
        <f>IF(#REF!="","",IFERROR(IF(AND(#REF!="知的",#REF!="陸上"),INDEX(判定２,MATCH(リスト!Z174,縦リスト２,0),MATCH(#REF!,横リスト,0)),"×"),""))</f>
        <v>#REF!</v>
      </c>
      <c r="R174" s="10" t="str">
        <f>IFERROR(IF(AND(#REF!="精神",#REF!="陸上"),INDEX(判定２,MATCH(リスト!Z174,縦リスト２,0),MATCH(M174,横リスト,0)),""),"×")</f>
        <v>×</v>
      </c>
      <c r="S174" s="10" t="e">
        <f>IF(OR(AND(#REF!="知的",#REF!="陸上"),R174="×"),Q174,P174)</f>
        <v>#REF!</v>
      </c>
      <c r="T174" s="8" t="str">
        <f t="shared" si="2"/>
        <v>　</v>
      </c>
      <c r="X17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74" s="272"/>
      <c r="Z174" s="272" t="e">
        <f>#REF!&amp;#REF!</f>
        <v>#REF!</v>
      </c>
      <c r="AA174" s="272"/>
    </row>
    <row r="175" spans="1:27" ht="14.25" x14ac:dyDescent="0.15">
      <c r="A175" s="227"/>
      <c r="O175" s="10" t="e">
        <f>IF(OR(AND(#REF!="知的",#REF!="陸上"),R175="×"),Q175,P175)</f>
        <v>#REF!</v>
      </c>
      <c r="P175" s="10" t="str">
        <f>IFERROR(IF(#REF!="ﾎﾞｳﾘﾝｸﾞ","◎",IF(OR(#REF!="陸上",#REF!="水泳",#REF!="卓球",#REF!="ﾎﾞｯﾁｬ",#REF!="ﾌﾗｲﾝｸﾞﾃﾞｨｽｸ",#REF!="ｱｰﾁｪﾘｰ",#REF!="砲丸投4.0kg"),INDEX(判定,MATCH(リスト!X175,縦リスト,0),MATCH(#REF!,横リスト,0)),"")),"×")</f>
        <v>×</v>
      </c>
      <c r="Q175" s="10" t="e">
        <f>IF(#REF!="","",IFERROR(IF(AND(#REF!="知的",#REF!="陸上"),INDEX(判定２,MATCH(リスト!Z175,縦リスト２,0),MATCH(#REF!,横リスト,0)),"×"),""))</f>
        <v>#REF!</v>
      </c>
      <c r="R175" s="10" t="str">
        <f>IFERROR(IF(AND(#REF!="精神",#REF!="陸上"),INDEX(判定２,MATCH(リスト!Z175,縦リスト２,0),MATCH(M175,横リスト,0)),""),"×")</f>
        <v>×</v>
      </c>
      <c r="S175" s="10" t="e">
        <f>IF(OR(AND(#REF!="知的",#REF!="陸上"),R175="×"),Q175,P175)</f>
        <v>#REF!</v>
      </c>
      <c r="T175" s="8" t="str">
        <f t="shared" si="2"/>
        <v>　</v>
      </c>
      <c r="X17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75" s="272"/>
      <c r="Z175" s="272" t="e">
        <f>#REF!&amp;#REF!</f>
        <v>#REF!</v>
      </c>
      <c r="AA175" s="272"/>
    </row>
    <row r="176" spans="1:27" ht="14.25" x14ac:dyDescent="0.15">
      <c r="A176" s="227"/>
      <c r="O176" s="10" t="e">
        <f>IF(OR(AND(#REF!="知的",#REF!="陸上"),R176="×"),Q176,P176)</f>
        <v>#REF!</v>
      </c>
      <c r="P176" s="10" t="str">
        <f>IFERROR(IF(#REF!="ﾎﾞｳﾘﾝｸﾞ","◎",IF(OR(#REF!="陸上",#REF!="水泳",#REF!="卓球",#REF!="ﾎﾞｯﾁｬ",#REF!="ﾌﾗｲﾝｸﾞﾃﾞｨｽｸ",#REF!="ｱｰﾁｪﾘｰ",#REF!="砲丸投4.0kg"),INDEX(判定,MATCH(リスト!X176,縦リスト,0),MATCH(#REF!,横リスト,0)),"")),"×")</f>
        <v>×</v>
      </c>
      <c r="Q176" s="10" t="e">
        <f>IF(#REF!="","",IFERROR(IF(AND(#REF!="知的",#REF!="陸上"),INDEX(判定２,MATCH(リスト!Z176,縦リスト２,0),MATCH(#REF!,横リスト,0)),"×"),""))</f>
        <v>#REF!</v>
      </c>
      <c r="R176" s="10" t="str">
        <f>IFERROR(IF(AND(#REF!="精神",#REF!="陸上"),INDEX(判定２,MATCH(リスト!Z176,縦リスト２,0),MATCH(M176,横リスト,0)),""),"×")</f>
        <v>×</v>
      </c>
      <c r="S176" s="10" t="e">
        <f>IF(OR(AND(#REF!="知的",#REF!="陸上"),R176="×"),Q176,P176)</f>
        <v>#REF!</v>
      </c>
      <c r="T176" s="8" t="str">
        <f t="shared" si="2"/>
        <v>　</v>
      </c>
      <c r="X17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76" s="272"/>
      <c r="Z176" s="272" t="e">
        <f>#REF!&amp;#REF!</f>
        <v>#REF!</v>
      </c>
      <c r="AA176" s="272"/>
    </row>
    <row r="177" spans="1:27" ht="14.25" x14ac:dyDescent="0.15">
      <c r="A177" s="227"/>
      <c r="O177" s="10" t="e">
        <f>IF(OR(AND(#REF!="知的",#REF!="陸上"),R177="×"),Q177,P177)</f>
        <v>#REF!</v>
      </c>
      <c r="P177" s="10" t="str">
        <f>IFERROR(IF(#REF!="ﾎﾞｳﾘﾝｸﾞ","◎",IF(OR(#REF!="陸上",#REF!="水泳",#REF!="卓球",#REF!="ﾎﾞｯﾁｬ",#REF!="ﾌﾗｲﾝｸﾞﾃﾞｨｽｸ",#REF!="ｱｰﾁｪﾘｰ",#REF!="砲丸投4.0kg"),INDEX(判定,MATCH(リスト!X177,縦リスト,0),MATCH(#REF!,横リスト,0)),"")),"×")</f>
        <v>×</v>
      </c>
      <c r="Q177" s="10" t="e">
        <f>IF(#REF!="","",IFERROR(IF(AND(#REF!="知的",#REF!="陸上"),INDEX(判定２,MATCH(リスト!Z177,縦リスト２,0),MATCH(#REF!,横リスト,0)),"×"),""))</f>
        <v>#REF!</v>
      </c>
      <c r="R177" s="10" t="str">
        <f>IFERROR(IF(AND(#REF!="精神",#REF!="陸上"),INDEX(判定２,MATCH(リスト!Z177,縦リスト２,0),MATCH(M177,横リスト,0)),""),"×")</f>
        <v>×</v>
      </c>
      <c r="S177" s="10" t="e">
        <f>IF(OR(AND(#REF!="知的",#REF!="陸上"),R177="×"),Q177,P177)</f>
        <v>#REF!</v>
      </c>
      <c r="T177" s="8" t="str">
        <f t="shared" si="2"/>
        <v>　</v>
      </c>
      <c r="X17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77" s="272"/>
      <c r="Z177" s="272" t="e">
        <f>#REF!&amp;#REF!</f>
        <v>#REF!</v>
      </c>
      <c r="AA177" s="272"/>
    </row>
    <row r="178" spans="1:27" ht="14.25" x14ac:dyDescent="0.15">
      <c r="A178" s="227"/>
      <c r="O178" s="10" t="e">
        <f>IF(OR(AND(#REF!="知的",#REF!="陸上"),R178="×"),Q178,P178)</f>
        <v>#REF!</v>
      </c>
      <c r="P178" s="10" t="str">
        <f>IFERROR(IF(#REF!="ﾎﾞｳﾘﾝｸﾞ","◎",IF(OR(#REF!="陸上",#REF!="水泳",#REF!="卓球",#REF!="ﾎﾞｯﾁｬ",#REF!="ﾌﾗｲﾝｸﾞﾃﾞｨｽｸ",#REF!="ｱｰﾁｪﾘｰ",#REF!="砲丸投4.0kg"),INDEX(判定,MATCH(リスト!X178,縦リスト,0),MATCH(#REF!,横リスト,0)),"")),"×")</f>
        <v>×</v>
      </c>
      <c r="Q178" s="10" t="e">
        <f>IF(#REF!="","",IFERROR(IF(AND(#REF!="知的",#REF!="陸上"),INDEX(判定２,MATCH(リスト!Z178,縦リスト２,0),MATCH(#REF!,横リスト,0)),"×"),""))</f>
        <v>#REF!</v>
      </c>
      <c r="R178" s="10" t="str">
        <f>IFERROR(IF(AND(#REF!="精神",#REF!="陸上"),INDEX(判定２,MATCH(リスト!Z178,縦リスト２,0),MATCH(M178,横リスト,0)),""),"×")</f>
        <v>×</v>
      </c>
      <c r="S178" s="10" t="e">
        <f>IF(OR(AND(#REF!="知的",#REF!="陸上"),R178="×"),Q178,P178)</f>
        <v>#REF!</v>
      </c>
      <c r="T178" s="8" t="str">
        <f t="shared" si="2"/>
        <v>　</v>
      </c>
      <c r="X17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78" s="272"/>
      <c r="Z178" s="272" t="e">
        <f>#REF!&amp;#REF!</f>
        <v>#REF!</v>
      </c>
      <c r="AA178" s="272"/>
    </row>
    <row r="179" spans="1:27" ht="14.25" x14ac:dyDescent="0.15">
      <c r="A179" s="227"/>
      <c r="O179" s="10" t="e">
        <f>IF(OR(AND(#REF!="知的",#REF!="陸上"),R179="×"),Q179,P179)</f>
        <v>#REF!</v>
      </c>
      <c r="P179" s="10" t="str">
        <f>IFERROR(IF(#REF!="ﾎﾞｳﾘﾝｸﾞ","◎",IF(OR(#REF!="陸上",#REF!="水泳",#REF!="卓球",#REF!="ﾎﾞｯﾁｬ",#REF!="ﾌﾗｲﾝｸﾞﾃﾞｨｽｸ",#REF!="ｱｰﾁｪﾘｰ",#REF!="砲丸投4.0kg"),INDEX(判定,MATCH(リスト!X179,縦リスト,0),MATCH(#REF!,横リスト,0)),"")),"×")</f>
        <v>×</v>
      </c>
      <c r="Q179" s="10" t="e">
        <f>IF(#REF!="","",IFERROR(IF(AND(#REF!="知的",#REF!="陸上"),INDEX(判定２,MATCH(リスト!Z179,縦リスト２,0),MATCH(#REF!,横リスト,0)),"×"),""))</f>
        <v>#REF!</v>
      </c>
      <c r="R179" s="10" t="str">
        <f>IFERROR(IF(AND(#REF!="精神",#REF!="陸上"),INDEX(判定２,MATCH(リスト!Z179,縦リスト２,0),MATCH(M179,横リスト,0)),""),"×")</f>
        <v>×</v>
      </c>
      <c r="S179" s="10" t="e">
        <f>IF(OR(AND(#REF!="知的",#REF!="陸上"),R179="×"),Q179,P179)</f>
        <v>#REF!</v>
      </c>
      <c r="T179" s="8" t="str">
        <f t="shared" si="2"/>
        <v>　</v>
      </c>
      <c r="X17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79" s="272"/>
      <c r="Z179" s="272" t="e">
        <f>#REF!&amp;#REF!</f>
        <v>#REF!</v>
      </c>
      <c r="AA179" s="272"/>
    </row>
    <row r="180" spans="1:27" ht="14.25" x14ac:dyDescent="0.15">
      <c r="A180" s="227"/>
      <c r="O180" s="10" t="e">
        <f>IF(OR(AND(#REF!="知的",#REF!="陸上"),R180="×"),Q180,P180)</f>
        <v>#REF!</v>
      </c>
      <c r="P180" s="10" t="str">
        <f>IFERROR(IF(#REF!="ﾎﾞｳﾘﾝｸﾞ","◎",IF(OR(#REF!="陸上",#REF!="水泳",#REF!="卓球",#REF!="ﾎﾞｯﾁｬ",#REF!="ﾌﾗｲﾝｸﾞﾃﾞｨｽｸ",#REF!="ｱｰﾁｪﾘｰ",#REF!="砲丸投4.0kg"),INDEX(判定,MATCH(リスト!X180,縦リスト,0),MATCH(#REF!,横リスト,0)),"")),"×")</f>
        <v>×</v>
      </c>
      <c r="Q180" s="10" t="e">
        <f>IF(#REF!="","",IFERROR(IF(AND(#REF!="知的",#REF!="陸上"),INDEX(判定２,MATCH(リスト!Z180,縦リスト２,0),MATCH(#REF!,横リスト,0)),"×"),""))</f>
        <v>#REF!</v>
      </c>
      <c r="R180" s="10" t="str">
        <f>IFERROR(IF(AND(#REF!="精神",#REF!="陸上"),INDEX(判定２,MATCH(リスト!Z180,縦リスト２,0),MATCH(M180,横リスト,0)),""),"×")</f>
        <v>×</v>
      </c>
      <c r="S180" s="10" t="e">
        <f>IF(OR(AND(#REF!="知的",#REF!="陸上"),R180="×"),Q180,P180)</f>
        <v>#REF!</v>
      </c>
      <c r="T180" s="8" t="str">
        <f t="shared" si="2"/>
        <v>　</v>
      </c>
      <c r="X18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80" s="272"/>
      <c r="Z180" s="272" t="e">
        <f>#REF!&amp;#REF!</f>
        <v>#REF!</v>
      </c>
      <c r="AA180" s="272"/>
    </row>
    <row r="181" spans="1:27" ht="14.25" x14ac:dyDescent="0.15">
      <c r="A181" s="227"/>
      <c r="O181" s="10" t="e">
        <f>IF(OR(AND(#REF!="知的",#REF!="陸上"),R181="×"),Q181,P181)</f>
        <v>#REF!</v>
      </c>
      <c r="P181" s="10" t="str">
        <f>IFERROR(IF(#REF!="ﾎﾞｳﾘﾝｸﾞ","◎",IF(OR(#REF!="陸上",#REF!="水泳",#REF!="卓球",#REF!="ﾎﾞｯﾁｬ",#REF!="ﾌﾗｲﾝｸﾞﾃﾞｨｽｸ",#REF!="ｱｰﾁｪﾘｰ",#REF!="砲丸投4.0kg"),INDEX(判定,MATCH(リスト!X181,縦リスト,0),MATCH(#REF!,横リスト,0)),"")),"×")</f>
        <v>×</v>
      </c>
      <c r="Q181" s="10" t="e">
        <f>IF(#REF!="","",IFERROR(IF(AND(#REF!="知的",#REF!="陸上"),INDEX(判定２,MATCH(リスト!Z181,縦リスト２,0),MATCH(#REF!,横リスト,0)),"×"),""))</f>
        <v>#REF!</v>
      </c>
      <c r="R181" s="10" t="str">
        <f>IFERROR(IF(AND(#REF!="精神",#REF!="陸上"),INDEX(判定２,MATCH(リスト!Z181,縦リスト２,0),MATCH(M181,横リスト,0)),""),"×")</f>
        <v>×</v>
      </c>
      <c r="S181" s="10" t="e">
        <f>IF(OR(AND(#REF!="知的",#REF!="陸上"),R181="×"),Q181,P181)</f>
        <v>#REF!</v>
      </c>
      <c r="T181" s="8" t="str">
        <f t="shared" si="2"/>
        <v>　</v>
      </c>
      <c r="X18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81" s="272"/>
      <c r="Z181" s="272" t="e">
        <f>#REF!&amp;#REF!</f>
        <v>#REF!</v>
      </c>
      <c r="AA181" s="272"/>
    </row>
    <row r="182" spans="1:27" ht="14.25" x14ac:dyDescent="0.15">
      <c r="A182" s="227"/>
      <c r="O182" s="10" t="e">
        <f>IF(OR(AND(#REF!="知的",#REF!="陸上"),R182="×"),Q182,P182)</f>
        <v>#REF!</v>
      </c>
      <c r="P182" s="10" t="str">
        <f>IFERROR(IF(#REF!="ﾎﾞｳﾘﾝｸﾞ","◎",IF(OR(#REF!="陸上",#REF!="水泳",#REF!="卓球",#REF!="ﾎﾞｯﾁｬ",#REF!="ﾌﾗｲﾝｸﾞﾃﾞｨｽｸ",#REF!="ｱｰﾁｪﾘｰ",#REF!="砲丸投4.0kg"),INDEX(判定,MATCH(リスト!X182,縦リスト,0),MATCH(#REF!,横リスト,0)),"")),"×")</f>
        <v>×</v>
      </c>
      <c r="Q182" s="10" t="e">
        <f>IF(#REF!="","",IFERROR(IF(AND(#REF!="知的",#REF!="陸上"),INDEX(判定２,MATCH(リスト!Z182,縦リスト２,0),MATCH(#REF!,横リスト,0)),"×"),""))</f>
        <v>#REF!</v>
      </c>
      <c r="R182" s="10" t="str">
        <f>IFERROR(IF(AND(#REF!="精神",#REF!="陸上"),INDEX(判定２,MATCH(リスト!Z182,縦リスト２,0),MATCH(M182,横リスト,0)),""),"×")</f>
        <v>×</v>
      </c>
      <c r="S182" s="10" t="e">
        <f>IF(OR(AND(#REF!="知的",#REF!="陸上"),R182="×"),Q182,P182)</f>
        <v>#REF!</v>
      </c>
      <c r="T182" s="8" t="str">
        <f t="shared" si="2"/>
        <v>　</v>
      </c>
      <c r="X18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82" s="272"/>
      <c r="Z182" s="272" t="e">
        <f>#REF!&amp;#REF!</f>
        <v>#REF!</v>
      </c>
      <c r="AA182" s="272"/>
    </row>
    <row r="183" spans="1:27" ht="14.25" x14ac:dyDescent="0.15">
      <c r="A183" s="227"/>
      <c r="O183" s="10" t="e">
        <f>IF(OR(AND(#REF!="知的",#REF!="陸上"),R183="×"),Q183,P183)</f>
        <v>#REF!</v>
      </c>
      <c r="P183" s="10" t="str">
        <f>IFERROR(IF(#REF!="ﾎﾞｳﾘﾝｸﾞ","◎",IF(OR(#REF!="陸上",#REF!="水泳",#REF!="卓球",#REF!="ﾎﾞｯﾁｬ",#REF!="ﾌﾗｲﾝｸﾞﾃﾞｨｽｸ",#REF!="ｱｰﾁｪﾘｰ",#REF!="砲丸投4.0kg"),INDEX(判定,MATCH(リスト!X183,縦リスト,0),MATCH(#REF!,横リスト,0)),"")),"×")</f>
        <v>×</v>
      </c>
      <c r="Q183" s="10" t="e">
        <f>IF(#REF!="","",IFERROR(IF(AND(#REF!="知的",#REF!="陸上"),INDEX(判定２,MATCH(リスト!Z183,縦リスト２,0),MATCH(#REF!,横リスト,0)),"×"),""))</f>
        <v>#REF!</v>
      </c>
      <c r="R183" s="10" t="str">
        <f>IFERROR(IF(AND(#REF!="精神",#REF!="陸上"),INDEX(判定２,MATCH(リスト!Z183,縦リスト２,0),MATCH(M183,横リスト,0)),""),"×")</f>
        <v>×</v>
      </c>
      <c r="S183" s="10" t="e">
        <f>IF(OR(AND(#REF!="知的",#REF!="陸上"),R183="×"),Q183,P183)</f>
        <v>#REF!</v>
      </c>
      <c r="T183" s="8" t="str">
        <f t="shared" si="2"/>
        <v>　</v>
      </c>
      <c r="X18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83" s="272"/>
      <c r="Z183" s="272" t="e">
        <f>#REF!&amp;#REF!</f>
        <v>#REF!</v>
      </c>
      <c r="AA183" s="272"/>
    </row>
    <row r="184" spans="1:27" ht="14.25" x14ac:dyDescent="0.15">
      <c r="A184" s="227"/>
      <c r="O184" s="10" t="e">
        <f>IF(OR(AND(#REF!="知的",#REF!="陸上"),R184="×"),Q184,P184)</f>
        <v>#REF!</v>
      </c>
      <c r="P184" s="10" t="str">
        <f>IFERROR(IF(#REF!="ﾎﾞｳﾘﾝｸﾞ","◎",IF(OR(#REF!="陸上",#REF!="水泳",#REF!="卓球",#REF!="ﾎﾞｯﾁｬ",#REF!="ﾌﾗｲﾝｸﾞﾃﾞｨｽｸ",#REF!="ｱｰﾁｪﾘｰ",#REF!="砲丸投4.0kg"),INDEX(判定,MATCH(リスト!X184,縦リスト,0),MATCH(#REF!,横リスト,0)),"")),"×")</f>
        <v>×</v>
      </c>
      <c r="Q184" s="10" t="e">
        <f>IF(#REF!="","",IFERROR(IF(AND(#REF!="知的",#REF!="陸上"),INDEX(判定２,MATCH(リスト!Z184,縦リスト２,0),MATCH(#REF!,横リスト,0)),"×"),""))</f>
        <v>#REF!</v>
      </c>
      <c r="R184" s="10" t="str">
        <f>IFERROR(IF(AND(#REF!="精神",#REF!="陸上"),INDEX(判定２,MATCH(リスト!Z184,縦リスト２,0),MATCH(M184,横リスト,0)),""),"×")</f>
        <v>×</v>
      </c>
      <c r="S184" s="10" t="e">
        <f>IF(OR(AND(#REF!="知的",#REF!="陸上"),R184="×"),Q184,P184)</f>
        <v>#REF!</v>
      </c>
      <c r="T184" s="8" t="str">
        <f t="shared" si="2"/>
        <v>　</v>
      </c>
      <c r="X18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84" s="272"/>
      <c r="Z184" s="272" t="e">
        <f>#REF!&amp;#REF!</f>
        <v>#REF!</v>
      </c>
      <c r="AA184" s="272"/>
    </row>
    <row r="185" spans="1:27" ht="14.25" x14ac:dyDescent="0.15">
      <c r="A185" s="227"/>
      <c r="O185" s="10" t="e">
        <f>IF(OR(AND(#REF!="知的",#REF!="陸上"),R185="×"),Q185,P185)</f>
        <v>#REF!</v>
      </c>
      <c r="P185" s="10" t="str">
        <f>IFERROR(IF(#REF!="ﾎﾞｳﾘﾝｸﾞ","◎",IF(OR(#REF!="陸上",#REF!="水泳",#REF!="卓球",#REF!="ﾎﾞｯﾁｬ",#REF!="ﾌﾗｲﾝｸﾞﾃﾞｨｽｸ",#REF!="ｱｰﾁｪﾘｰ",#REF!="砲丸投4.0kg"),INDEX(判定,MATCH(リスト!X185,縦リスト,0),MATCH(#REF!,横リスト,0)),"")),"×")</f>
        <v>×</v>
      </c>
      <c r="Q185" s="10" t="e">
        <f>IF(#REF!="","",IFERROR(IF(AND(#REF!="知的",#REF!="陸上"),INDEX(判定２,MATCH(リスト!Z185,縦リスト２,0),MATCH(#REF!,横リスト,0)),"×"),""))</f>
        <v>#REF!</v>
      </c>
      <c r="R185" s="10" t="str">
        <f>IFERROR(IF(AND(#REF!="精神",#REF!="陸上"),INDEX(判定２,MATCH(リスト!Z185,縦リスト２,0),MATCH(M185,横リスト,0)),""),"×")</f>
        <v>×</v>
      </c>
      <c r="S185" s="10" t="e">
        <f>IF(OR(AND(#REF!="知的",#REF!="陸上"),R185="×"),Q185,P185)</f>
        <v>#REF!</v>
      </c>
      <c r="T185" s="8" t="str">
        <f t="shared" si="2"/>
        <v>　</v>
      </c>
      <c r="X18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85" s="272"/>
      <c r="Z185" s="272" t="e">
        <f>#REF!&amp;#REF!</f>
        <v>#REF!</v>
      </c>
      <c r="AA185" s="272"/>
    </row>
    <row r="186" spans="1:27" ht="14.25" x14ac:dyDescent="0.15">
      <c r="A186" s="227"/>
      <c r="O186" s="10" t="e">
        <f>IF(OR(AND(#REF!="知的",#REF!="陸上"),R186="×"),Q186,P186)</f>
        <v>#REF!</v>
      </c>
      <c r="P186" s="10" t="str">
        <f>IFERROR(IF(#REF!="ﾎﾞｳﾘﾝｸﾞ","◎",IF(OR(#REF!="陸上",#REF!="水泳",#REF!="卓球",#REF!="ﾎﾞｯﾁｬ",#REF!="ﾌﾗｲﾝｸﾞﾃﾞｨｽｸ",#REF!="ｱｰﾁｪﾘｰ",#REF!="砲丸投4.0kg"),INDEX(判定,MATCH(リスト!X186,縦リスト,0),MATCH(#REF!,横リスト,0)),"")),"×")</f>
        <v>×</v>
      </c>
      <c r="Q186" s="10" t="e">
        <f>IF(#REF!="","",IFERROR(IF(AND(#REF!="知的",#REF!="陸上"),INDEX(判定２,MATCH(リスト!Z186,縦リスト２,0),MATCH(#REF!,横リスト,0)),"×"),""))</f>
        <v>#REF!</v>
      </c>
      <c r="R186" s="10" t="str">
        <f>IFERROR(IF(AND(#REF!="精神",#REF!="陸上"),INDEX(判定２,MATCH(リスト!Z186,縦リスト２,0),MATCH(M186,横リスト,0)),""),"×")</f>
        <v>×</v>
      </c>
      <c r="S186" s="10" t="e">
        <f>IF(OR(AND(#REF!="知的",#REF!="陸上"),R186="×"),Q186,P186)</f>
        <v>#REF!</v>
      </c>
      <c r="T186" s="8" t="str">
        <f t="shared" si="2"/>
        <v>　</v>
      </c>
      <c r="X18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86" s="272"/>
      <c r="Z186" s="272" t="e">
        <f>#REF!&amp;#REF!</f>
        <v>#REF!</v>
      </c>
      <c r="AA186" s="272"/>
    </row>
    <row r="187" spans="1:27" ht="14.25" x14ac:dyDescent="0.15">
      <c r="A187" s="227"/>
      <c r="O187" s="10" t="e">
        <f>IF(OR(AND(#REF!="知的",#REF!="陸上"),R187="×"),Q187,P187)</f>
        <v>#REF!</v>
      </c>
      <c r="P187" s="10" t="str">
        <f>IFERROR(IF(#REF!="ﾎﾞｳﾘﾝｸﾞ","◎",IF(OR(#REF!="陸上",#REF!="水泳",#REF!="卓球",#REF!="ﾎﾞｯﾁｬ",#REF!="ﾌﾗｲﾝｸﾞﾃﾞｨｽｸ",#REF!="ｱｰﾁｪﾘｰ",#REF!="砲丸投4.0kg"),INDEX(判定,MATCH(リスト!X187,縦リスト,0),MATCH(#REF!,横リスト,0)),"")),"×")</f>
        <v>×</v>
      </c>
      <c r="Q187" s="10" t="e">
        <f>IF(#REF!="","",IFERROR(IF(AND(#REF!="知的",#REF!="陸上"),INDEX(判定２,MATCH(リスト!Z187,縦リスト２,0),MATCH(#REF!,横リスト,0)),"×"),""))</f>
        <v>#REF!</v>
      </c>
      <c r="R187" s="10" t="str">
        <f>IFERROR(IF(AND(#REF!="精神",#REF!="陸上"),INDEX(判定２,MATCH(リスト!Z187,縦リスト２,0),MATCH(M187,横リスト,0)),""),"×")</f>
        <v>×</v>
      </c>
      <c r="S187" s="10" t="e">
        <f>IF(OR(AND(#REF!="知的",#REF!="陸上"),R187="×"),Q187,P187)</f>
        <v>#REF!</v>
      </c>
      <c r="T187" s="8" t="str">
        <f t="shared" si="2"/>
        <v>　</v>
      </c>
      <c r="X18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87" s="272"/>
      <c r="Z187" s="272" t="e">
        <f>#REF!&amp;#REF!</f>
        <v>#REF!</v>
      </c>
      <c r="AA187" s="272"/>
    </row>
    <row r="188" spans="1:27" ht="14.25" x14ac:dyDescent="0.15">
      <c r="A188" s="227"/>
      <c r="O188" s="10" t="e">
        <f>IF(OR(AND(#REF!="知的",#REF!="陸上"),R188="×"),Q188,P188)</f>
        <v>#REF!</v>
      </c>
      <c r="P188" s="10" t="str">
        <f>IFERROR(IF(#REF!="ﾎﾞｳﾘﾝｸﾞ","◎",IF(OR(#REF!="陸上",#REF!="水泳",#REF!="卓球",#REF!="ﾎﾞｯﾁｬ",#REF!="ﾌﾗｲﾝｸﾞﾃﾞｨｽｸ",#REF!="ｱｰﾁｪﾘｰ",#REF!="砲丸投4.0kg"),INDEX(判定,MATCH(リスト!X188,縦リスト,0),MATCH(#REF!,横リスト,0)),"")),"×")</f>
        <v>×</v>
      </c>
      <c r="Q188" s="10" t="e">
        <f>IF(#REF!="","",IFERROR(IF(AND(#REF!="知的",#REF!="陸上"),INDEX(判定２,MATCH(リスト!Z188,縦リスト２,0),MATCH(#REF!,横リスト,0)),"×"),""))</f>
        <v>#REF!</v>
      </c>
      <c r="R188" s="10" t="str">
        <f>IFERROR(IF(AND(#REF!="精神",#REF!="陸上"),INDEX(判定２,MATCH(リスト!Z188,縦リスト２,0),MATCH(M188,横リスト,0)),""),"×")</f>
        <v>×</v>
      </c>
      <c r="S188" s="10" t="e">
        <f>IF(OR(AND(#REF!="知的",#REF!="陸上"),R188="×"),Q188,P188)</f>
        <v>#REF!</v>
      </c>
      <c r="T188" s="8" t="str">
        <f t="shared" si="2"/>
        <v>　</v>
      </c>
      <c r="X18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88" s="272"/>
      <c r="Z188" s="272" t="e">
        <f>#REF!&amp;#REF!</f>
        <v>#REF!</v>
      </c>
      <c r="AA188" s="272"/>
    </row>
    <row r="189" spans="1:27" ht="14.25" x14ac:dyDescent="0.15">
      <c r="A189" s="227"/>
      <c r="O189" s="10" t="e">
        <f>IF(OR(AND(#REF!="知的",#REF!="陸上"),R189="×"),Q189,P189)</f>
        <v>#REF!</v>
      </c>
      <c r="P189" s="10" t="str">
        <f>IFERROR(IF(#REF!="ﾎﾞｳﾘﾝｸﾞ","◎",IF(OR(#REF!="陸上",#REF!="水泳",#REF!="卓球",#REF!="ﾎﾞｯﾁｬ",#REF!="ﾌﾗｲﾝｸﾞﾃﾞｨｽｸ",#REF!="ｱｰﾁｪﾘｰ",#REF!="砲丸投4.0kg"),INDEX(判定,MATCH(リスト!X189,縦リスト,0),MATCH(#REF!,横リスト,0)),"")),"×")</f>
        <v>×</v>
      </c>
      <c r="Q189" s="10" t="e">
        <f>IF(#REF!="","",IFERROR(IF(AND(#REF!="知的",#REF!="陸上"),INDEX(判定２,MATCH(リスト!Z189,縦リスト２,0),MATCH(#REF!,横リスト,0)),"×"),""))</f>
        <v>#REF!</v>
      </c>
      <c r="R189" s="10" t="str">
        <f>IFERROR(IF(AND(#REF!="精神",#REF!="陸上"),INDEX(判定２,MATCH(リスト!Z189,縦リスト２,0),MATCH(M189,横リスト,0)),""),"×")</f>
        <v>×</v>
      </c>
      <c r="S189" s="10" t="e">
        <f>IF(OR(AND(#REF!="知的",#REF!="陸上"),R189="×"),Q189,P189)</f>
        <v>#REF!</v>
      </c>
      <c r="T189" s="8" t="str">
        <f t="shared" si="2"/>
        <v>　</v>
      </c>
      <c r="X18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89" s="272"/>
      <c r="Z189" s="272" t="e">
        <f>#REF!&amp;#REF!</f>
        <v>#REF!</v>
      </c>
      <c r="AA189" s="272"/>
    </row>
    <row r="190" spans="1:27" ht="14.25" x14ac:dyDescent="0.15">
      <c r="A190" s="227"/>
      <c r="O190" s="10" t="e">
        <f>IF(OR(AND(#REF!="知的",#REF!="陸上"),R190="×"),Q190,P190)</f>
        <v>#REF!</v>
      </c>
      <c r="P190" s="10" t="str">
        <f>IFERROR(IF(#REF!="ﾎﾞｳﾘﾝｸﾞ","◎",IF(OR(#REF!="陸上",#REF!="水泳",#REF!="卓球",#REF!="ﾎﾞｯﾁｬ",#REF!="ﾌﾗｲﾝｸﾞﾃﾞｨｽｸ",#REF!="ｱｰﾁｪﾘｰ",#REF!="砲丸投4.0kg"),INDEX(判定,MATCH(リスト!X190,縦リスト,0),MATCH(#REF!,横リスト,0)),"")),"×")</f>
        <v>×</v>
      </c>
      <c r="Q190" s="10" t="e">
        <f>IF(#REF!="","",IFERROR(IF(AND(#REF!="知的",#REF!="陸上"),INDEX(判定２,MATCH(リスト!Z190,縦リスト２,0),MATCH(#REF!,横リスト,0)),"×"),""))</f>
        <v>#REF!</v>
      </c>
      <c r="R190" s="10" t="str">
        <f>IFERROR(IF(AND(#REF!="精神",#REF!="陸上"),INDEX(判定２,MATCH(リスト!Z190,縦リスト２,0),MATCH(M190,横リスト,0)),""),"×")</f>
        <v>×</v>
      </c>
      <c r="S190" s="10" t="e">
        <f>IF(OR(AND(#REF!="知的",#REF!="陸上"),R190="×"),Q190,P190)</f>
        <v>#REF!</v>
      </c>
      <c r="T190" s="8" t="str">
        <f t="shared" si="2"/>
        <v>　</v>
      </c>
      <c r="X19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90" s="272"/>
      <c r="Z190" s="272" t="e">
        <f>#REF!&amp;#REF!</f>
        <v>#REF!</v>
      </c>
      <c r="AA190" s="272"/>
    </row>
    <row r="191" spans="1:27" ht="14.25" x14ac:dyDescent="0.15">
      <c r="A191" s="227"/>
      <c r="O191" s="10" t="e">
        <f>IF(OR(AND(#REF!="知的",#REF!="陸上"),R191="×"),Q191,P191)</f>
        <v>#REF!</v>
      </c>
      <c r="P191" s="10" t="str">
        <f>IFERROR(IF(#REF!="ﾎﾞｳﾘﾝｸﾞ","◎",IF(OR(#REF!="陸上",#REF!="水泳",#REF!="卓球",#REF!="ﾎﾞｯﾁｬ",#REF!="ﾌﾗｲﾝｸﾞﾃﾞｨｽｸ",#REF!="ｱｰﾁｪﾘｰ",#REF!="砲丸投4.0kg"),INDEX(判定,MATCH(リスト!X191,縦リスト,0),MATCH(#REF!,横リスト,0)),"")),"×")</f>
        <v>×</v>
      </c>
      <c r="Q191" s="10" t="e">
        <f>IF(#REF!="","",IFERROR(IF(AND(#REF!="知的",#REF!="陸上"),INDEX(判定２,MATCH(リスト!Z191,縦リスト２,0),MATCH(#REF!,横リスト,0)),"×"),""))</f>
        <v>#REF!</v>
      </c>
      <c r="R191" s="10" t="str">
        <f>IFERROR(IF(AND(#REF!="精神",#REF!="陸上"),INDEX(判定２,MATCH(リスト!Z191,縦リスト２,0),MATCH(M191,横リスト,0)),""),"×")</f>
        <v>×</v>
      </c>
      <c r="S191" s="10" t="e">
        <f>IF(OR(AND(#REF!="知的",#REF!="陸上"),R191="×"),Q191,P191)</f>
        <v>#REF!</v>
      </c>
      <c r="T191" s="8" t="str">
        <f t="shared" si="2"/>
        <v>　</v>
      </c>
      <c r="X19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91" s="272"/>
      <c r="Z191" s="272" t="e">
        <f>#REF!&amp;#REF!</f>
        <v>#REF!</v>
      </c>
      <c r="AA191" s="272"/>
    </row>
    <row r="192" spans="1:27" ht="14.25" x14ac:dyDescent="0.15">
      <c r="A192" s="227"/>
      <c r="O192" s="10" t="e">
        <f>IF(OR(AND(#REF!="知的",#REF!="陸上"),R192="×"),Q192,P192)</f>
        <v>#REF!</v>
      </c>
      <c r="P192" s="10" t="str">
        <f>IFERROR(IF(#REF!="ﾎﾞｳﾘﾝｸﾞ","◎",IF(OR(#REF!="陸上",#REF!="水泳",#REF!="卓球",#REF!="ﾎﾞｯﾁｬ",#REF!="ﾌﾗｲﾝｸﾞﾃﾞｨｽｸ",#REF!="ｱｰﾁｪﾘｰ",#REF!="砲丸投4.0kg"),INDEX(判定,MATCH(リスト!X192,縦リスト,0),MATCH(#REF!,横リスト,0)),"")),"×")</f>
        <v>×</v>
      </c>
      <c r="Q192" s="10" t="e">
        <f>IF(#REF!="","",IFERROR(IF(AND(#REF!="知的",#REF!="陸上"),INDEX(判定２,MATCH(リスト!Z192,縦リスト２,0),MATCH(#REF!,横リスト,0)),"×"),""))</f>
        <v>#REF!</v>
      </c>
      <c r="R192" s="10" t="str">
        <f>IFERROR(IF(AND(#REF!="精神",#REF!="陸上"),INDEX(判定２,MATCH(リスト!Z192,縦リスト２,0),MATCH(M192,横リスト,0)),""),"×")</f>
        <v>×</v>
      </c>
      <c r="S192" s="10" t="e">
        <f>IF(OR(AND(#REF!="知的",#REF!="陸上"),R192="×"),Q192,P192)</f>
        <v>#REF!</v>
      </c>
      <c r="T192" s="8" t="str">
        <f t="shared" si="2"/>
        <v>　</v>
      </c>
      <c r="X19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92" s="272"/>
      <c r="Z192" s="272" t="e">
        <f>#REF!&amp;#REF!</f>
        <v>#REF!</v>
      </c>
      <c r="AA192" s="272"/>
    </row>
    <row r="193" spans="1:27" ht="14.25" x14ac:dyDescent="0.15">
      <c r="A193" s="227"/>
      <c r="O193" s="10" t="e">
        <f>IF(OR(AND(#REF!="知的",#REF!="陸上"),R193="×"),Q193,P193)</f>
        <v>#REF!</v>
      </c>
      <c r="P193" s="10" t="str">
        <f>IFERROR(IF(#REF!="ﾎﾞｳﾘﾝｸﾞ","◎",IF(OR(#REF!="陸上",#REF!="水泳",#REF!="卓球",#REF!="ﾎﾞｯﾁｬ",#REF!="ﾌﾗｲﾝｸﾞﾃﾞｨｽｸ",#REF!="ｱｰﾁｪﾘｰ",#REF!="砲丸投4.0kg"),INDEX(判定,MATCH(リスト!X193,縦リスト,0),MATCH(#REF!,横リスト,0)),"")),"×")</f>
        <v>×</v>
      </c>
      <c r="Q193" s="10" t="e">
        <f>IF(#REF!="","",IFERROR(IF(AND(#REF!="知的",#REF!="陸上"),INDEX(判定２,MATCH(リスト!Z193,縦リスト２,0),MATCH(#REF!,横リスト,0)),"×"),""))</f>
        <v>#REF!</v>
      </c>
      <c r="R193" s="10" t="str">
        <f>IFERROR(IF(AND(#REF!="精神",#REF!="陸上"),INDEX(判定２,MATCH(リスト!Z193,縦リスト２,0),MATCH(M193,横リスト,0)),""),"×")</f>
        <v>×</v>
      </c>
      <c r="S193" s="10" t="e">
        <f>IF(OR(AND(#REF!="知的",#REF!="陸上"),R193="×"),Q193,P193)</f>
        <v>#REF!</v>
      </c>
      <c r="T193" s="8" t="str">
        <f t="shared" si="2"/>
        <v>　</v>
      </c>
      <c r="X19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93" s="272"/>
      <c r="Z193" s="272" t="e">
        <f>#REF!&amp;#REF!</f>
        <v>#REF!</v>
      </c>
      <c r="AA193" s="272"/>
    </row>
    <row r="194" spans="1:27" ht="14.25" x14ac:dyDescent="0.15">
      <c r="A194" s="227"/>
      <c r="O194" s="10" t="e">
        <f>IF(OR(AND(#REF!="知的",#REF!="陸上"),R194="×"),Q194,P194)</f>
        <v>#REF!</v>
      </c>
      <c r="P194" s="10" t="str">
        <f>IFERROR(IF(#REF!="ﾎﾞｳﾘﾝｸﾞ","◎",IF(OR(#REF!="陸上",#REF!="水泳",#REF!="卓球",#REF!="ﾎﾞｯﾁｬ",#REF!="ﾌﾗｲﾝｸﾞﾃﾞｨｽｸ",#REF!="ｱｰﾁｪﾘｰ",#REF!="砲丸投4.0kg"),INDEX(判定,MATCH(リスト!X194,縦リスト,0),MATCH(#REF!,横リスト,0)),"")),"×")</f>
        <v>×</v>
      </c>
      <c r="Q194" s="10" t="e">
        <f>IF(#REF!="","",IFERROR(IF(AND(#REF!="知的",#REF!="陸上"),INDEX(判定２,MATCH(リスト!Z194,縦リスト２,0),MATCH(#REF!,横リスト,0)),"×"),""))</f>
        <v>#REF!</v>
      </c>
      <c r="R194" s="10" t="str">
        <f>IFERROR(IF(AND(#REF!="精神",#REF!="陸上"),INDEX(判定２,MATCH(リスト!Z194,縦リスト２,0),MATCH(M194,横リスト,0)),""),"×")</f>
        <v>×</v>
      </c>
      <c r="S194" s="10" t="e">
        <f>IF(OR(AND(#REF!="知的",#REF!="陸上"),R194="×"),Q194,P194)</f>
        <v>#REF!</v>
      </c>
      <c r="T194" s="8" t="str">
        <f t="shared" si="2"/>
        <v>　</v>
      </c>
      <c r="X19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94" s="272"/>
      <c r="Z194" s="272" t="e">
        <f>#REF!&amp;#REF!</f>
        <v>#REF!</v>
      </c>
      <c r="AA194" s="272"/>
    </row>
    <row r="195" spans="1:27" ht="14.25" x14ac:dyDescent="0.15">
      <c r="A195" s="227"/>
      <c r="O195" s="10" t="e">
        <f>IF(OR(AND(#REF!="知的",#REF!="陸上"),R195="×"),Q195,P195)</f>
        <v>#REF!</v>
      </c>
      <c r="P195" s="10" t="str">
        <f>IFERROR(IF(#REF!="ﾎﾞｳﾘﾝｸﾞ","◎",IF(OR(#REF!="陸上",#REF!="水泳",#REF!="卓球",#REF!="ﾎﾞｯﾁｬ",#REF!="ﾌﾗｲﾝｸﾞﾃﾞｨｽｸ",#REF!="ｱｰﾁｪﾘｰ",#REF!="砲丸投4.0kg"),INDEX(判定,MATCH(リスト!X195,縦リスト,0),MATCH(#REF!,横リスト,0)),"")),"×")</f>
        <v>×</v>
      </c>
      <c r="Q195" s="10" t="e">
        <f>IF(#REF!="","",IFERROR(IF(AND(#REF!="知的",#REF!="陸上"),INDEX(判定２,MATCH(リスト!Z195,縦リスト２,0),MATCH(#REF!,横リスト,0)),"×"),""))</f>
        <v>#REF!</v>
      </c>
      <c r="R195" s="10" t="str">
        <f>IFERROR(IF(AND(#REF!="精神",#REF!="陸上"),INDEX(判定２,MATCH(リスト!Z195,縦リスト２,0),MATCH(M195,横リスト,0)),""),"×")</f>
        <v>×</v>
      </c>
      <c r="S195" s="10" t="e">
        <f>IF(OR(AND(#REF!="知的",#REF!="陸上"),R195="×"),Q195,P195)</f>
        <v>#REF!</v>
      </c>
      <c r="T195" s="8" t="str">
        <f t="shared" si="2"/>
        <v>　</v>
      </c>
      <c r="X19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95" s="272"/>
      <c r="Z195" s="272" t="e">
        <f>#REF!&amp;#REF!</f>
        <v>#REF!</v>
      </c>
      <c r="AA195" s="272"/>
    </row>
    <row r="196" spans="1:27" ht="14.25" x14ac:dyDescent="0.15">
      <c r="A196" s="227"/>
      <c r="O196" s="10" t="e">
        <f>IF(OR(AND(#REF!="知的",#REF!="陸上"),R196="×"),Q196,P196)</f>
        <v>#REF!</v>
      </c>
      <c r="P196" s="10" t="str">
        <f>IFERROR(IF(#REF!="ﾎﾞｳﾘﾝｸﾞ","◎",IF(OR(#REF!="陸上",#REF!="水泳",#REF!="卓球",#REF!="ﾎﾞｯﾁｬ",#REF!="ﾌﾗｲﾝｸﾞﾃﾞｨｽｸ",#REF!="ｱｰﾁｪﾘｰ",#REF!="砲丸投4.0kg"),INDEX(判定,MATCH(リスト!X196,縦リスト,0),MATCH(#REF!,横リスト,0)),"")),"×")</f>
        <v>×</v>
      </c>
      <c r="Q196" s="10" t="e">
        <f>IF(#REF!="","",IFERROR(IF(AND(#REF!="知的",#REF!="陸上"),INDEX(判定２,MATCH(リスト!Z196,縦リスト２,0),MATCH(#REF!,横リスト,0)),"×"),""))</f>
        <v>#REF!</v>
      </c>
      <c r="R196" s="10" t="str">
        <f>IFERROR(IF(AND(#REF!="精神",#REF!="陸上"),INDEX(判定２,MATCH(リスト!Z196,縦リスト２,0),MATCH(M196,横リスト,0)),""),"×")</f>
        <v>×</v>
      </c>
      <c r="S196" s="10" t="e">
        <f>IF(OR(AND(#REF!="知的",#REF!="陸上"),R196="×"),Q196,P196)</f>
        <v>#REF!</v>
      </c>
      <c r="T196" s="8" t="str">
        <f t="shared" ref="T196:T259" si="3">N198&amp;"　"&amp;L198</f>
        <v>　</v>
      </c>
      <c r="X19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96" s="272"/>
      <c r="Z196" s="272" t="e">
        <f>#REF!&amp;#REF!</f>
        <v>#REF!</v>
      </c>
      <c r="AA196" s="272"/>
    </row>
    <row r="197" spans="1:27" ht="14.25" x14ac:dyDescent="0.15">
      <c r="A197" s="227"/>
      <c r="O197" s="10" t="e">
        <f>IF(OR(AND(#REF!="知的",#REF!="陸上"),R197="×"),Q197,P197)</f>
        <v>#REF!</v>
      </c>
      <c r="P197" s="10" t="str">
        <f>IFERROR(IF(#REF!="ﾎﾞｳﾘﾝｸﾞ","◎",IF(OR(#REF!="陸上",#REF!="水泳",#REF!="卓球",#REF!="ﾎﾞｯﾁｬ",#REF!="ﾌﾗｲﾝｸﾞﾃﾞｨｽｸ",#REF!="ｱｰﾁｪﾘｰ",#REF!="砲丸投4.0kg"),INDEX(判定,MATCH(リスト!X197,縦リスト,0),MATCH(#REF!,横リスト,0)),"")),"×")</f>
        <v>×</v>
      </c>
      <c r="Q197" s="10" t="e">
        <f>IF(#REF!="","",IFERROR(IF(AND(#REF!="知的",#REF!="陸上"),INDEX(判定２,MATCH(リスト!Z197,縦リスト２,0),MATCH(#REF!,横リスト,0)),"×"),""))</f>
        <v>#REF!</v>
      </c>
      <c r="R197" s="10" t="str">
        <f>IFERROR(IF(AND(#REF!="精神",#REF!="陸上"),INDEX(判定２,MATCH(リスト!Z197,縦リスト２,0),MATCH(M197,横リスト,0)),""),"×")</f>
        <v>×</v>
      </c>
      <c r="S197" s="10" t="e">
        <f>IF(OR(AND(#REF!="知的",#REF!="陸上"),R197="×"),Q197,P197)</f>
        <v>#REF!</v>
      </c>
      <c r="T197" s="8" t="str">
        <f t="shared" si="3"/>
        <v>　</v>
      </c>
      <c r="X19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97" s="272"/>
      <c r="Z197" s="272" t="e">
        <f>#REF!&amp;#REF!</f>
        <v>#REF!</v>
      </c>
      <c r="AA197" s="272"/>
    </row>
    <row r="198" spans="1:27" ht="14.25" x14ac:dyDescent="0.15">
      <c r="A198" s="227"/>
      <c r="O198" s="10" t="e">
        <f>IF(OR(AND(#REF!="知的",#REF!="陸上"),R198="×"),Q198,P198)</f>
        <v>#REF!</v>
      </c>
      <c r="P198" s="10" t="str">
        <f>IFERROR(IF(#REF!="ﾎﾞｳﾘﾝｸﾞ","◎",IF(OR(#REF!="陸上",#REF!="水泳",#REF!="卓球",#REF!="ﾎﾞｯﾁｬ",#REF!="ﾌﾗｲﾝｸﾞﾃﾞｨｽｸ",#REF!="ｱｰﾁｪﾘｰ",#REF!="砲丸投4.0kg"),INDEX(判定,MATCH(リスト!X198,縦リスト,0),MATCH(#REF!,横リスト,0)),"")),"×")</f>
        <v>×</v>
      </c>
      <c r="Q198" s="10" t="e">
        <f>IF(#REF!="","",IFERROR(IF(AND(#REF!="知的",#REF!="陸上"),INDEX(判定２,MATCH(リスト!Z198,縦リスト２,0),MATCH(#REF!,横リスト,0)),"×"),""))</f>
        <v>#REF!</v>
      </c>
      <c r="R198" s="10" t="str">
        <f>IFERROR(IF(AND(#REF!="精神",#REF!="陸上"),INDEX(判定２,MATCH(リスト!Z198,縦リスト２,0),MATCH(M198,横リスト,0)),""),"×")</f>
        <v>×</v>
      </c>
      <c r="S198" s="10" t="e">
        <f>IF(OR(AND(#REF!="知的",#REF!="陸上"),R198="×"),Q198,P198)</f>
        <v>#REF!</v>
      </c>
      <c r="T198" s="8" t="str">
        <f t="shared" si="3"/>
        <v>　</v>
      </c>
      <c r="X19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98" s="272"/>
      <c r="Z198" s="272" t="e">
        <f>#REF!&amp;#REF!</f>
        <v>#REF!</v>
      </c>
      <c r="AA198" s="272"/>
    </row>
    <row r="199" spans="1:27" ht="14.25" x14ac:dyDescent="0.15">
      <c r="A199" s="227"/>
      <c r="O199" s="10" t="e">
        <f>IF(OR(AND(#REF!="知的",#REF!="陸上"),R199="×"),Q199,P199)</f>
        <v>#REF!</v>
      </c>
      <c r="P199" s="10" t="str">
        <f>IFERROR(IF(#REF!="ﾎﾞｳﾘﾝｸﾞ","◎",IF(OR(#REF!="陸上",#REF!="水泳",#REF!="卓球",#REF!="ﾎﾞｯﾁｬ",#REF!="ﾌﾗｲﾝｸﾞﾃﾞｨｽｸ",#REF!="ｱｰﾁｪﾘｰ",#REF!="砲丸投4.0kg"),INDEX(判定,MATCH(リスト!X199,縦リスト,0),MATCH(#REF!,横リスト,0)),"")),"×")</f>
        <v>×</v>
      </c>
      <c r="Q199" s="10" t="e">
        <f>IF(#REF!="","",IFERROR(IF(AND(#REF!="知的",#REF!="陸上"),INDEX(判定２,MATCH(リスト!Z199,縦リスト２,0),MATCH(#REF!,横リスト,0)),"×"),""))</f>
        <v>#REF!</v>
      </c>
      <c r="R199" s="10" t="str">
        <f>IFERROR(IF(AND(#REF!="精神",#REF!="陸上"),INDEX(判定２,MATCH(リスト!Z199,縦リスト２,0),MATCH(M199,横リスト,0)),""),"×")</f>
        <v>×</v>
      </c>
      <c r="S199" s="10" t="e">
        <f>IF(OR(AND(#REF!="知的",#REF!="陸上"),R199="×"),Q199,P199)</f>
        <v>#REF!</v>
      </c>
      <c r="T199" s="8" t="str">
        <f t="shared" si="3"/>
        <v>　</v>
      </c>
      <c r="X19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99" s="272"/>
      <c r="Z199" s="272" t="e">
        <f>#REF!&amp;#REF!</f>
        <v>#REF!</v>
      </c>
      <c r="AA199" s="272"/>
    </row>
    <row r="200" spans="1:27" ht="14.25" x14ac:dyDescent="0.15">
      <c r="A200" s="227"/>
      <c r="O200" s="10" t="e">
        <f>IF(OR(AND(#REF!="知的",#REF!="陸上"),R200="×"),Q200,P200)</f>
        <v>#REF!</v>
      </c>
      <c r="P200" s="10" t="str">
        <f>IFERROR(IF(#REF!="ﾎﾞｳﾘﾝｸﾞ","◎",IF(OR(#REF!="陸上",#REF!="水泳",#REF!="卓球",#REF!="ﾎﾞｯﾁｬ",#REF!="ﾌﾗｲﾝｸﾞﾃﾞｨｽｸ",#REF!="ｱｰﾁｪﾘｰ",#REF!="砲丸投4.0kg"),INDEX(判定,MATCH(リスト!X200,縦リスト,0),MATCH(#REF!,横リスト,0)),"")),"×")</f>
        <v>×</v>
      </c>
      <c r="Q200" s="10" t="e">
        <f>IF(#REF!="","",IFERROR(IF(AND(#REF!="知的",#REF!="陸上"),INDEX(判定２,MATCH(リスト!Z200,縦リスト２,0),MATCH(#REF!,横リスト,0)),"×"),""))</f>
        <v>#REF!</v>
      </c>
      <c r="R200" s="10" t="str">
        <f>IFERROR(IF(AND(#REF!="精神",#REF!="陸上"),INDEX(判定２,MATCH(リスト!Z200,縦リスト２,0),MATCH(M200,横リスト,0)),""),"×")</f>
        <v>×</v>
      </c>
      <c r="S200" s="10" t="e">
        <f>IF(OR(AND(#REF!="知的",#REF!="陸上"),R200="×"),Q200,P200)</f>
        <v>#REF!</v>
      </c>
      <c r="T200" s="8" t="str">
        <f t="shared" si="3"/>
        <v>　</v>
      </c>
      <c r="X20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00" s="272"/>
      <c r="Z200" s="272" t="e">
        <f>#REF!&amp;#REF!</f>
        <v>#REF!</v>
      </c>
      <c r="AA200" s="272"/>
    </row>
    <row r="201" spans="1:27" ht="14.25" x14ac:dyDescent="0.15">
      <c r="A201" s="227"/>
      <c r="O201" s="10" t="e">
        <f>IF(OR(AND(#REF!="知的",#REF!="陸上"),R201="×"),Q201,P201)</f>
        <v>#REF!</v>
      </c>
      <c r="P201" s="10" t="str">
        <f>IFERROR(IF(#REF!="ﾎﾞｳﾘﾝｸﾞ","◎",IF(OR(#REF!="陸上",#REF!="水泳",#REF!="卓球",#REF!="ﾎﾞｯﾁｬ",#REF!="ﾌﾗｲﾝｸﾞﾃﾞｨｽｸ",#REF!="ｱｰﾁｪﾘｰ",#REF!="砲丸投4.0kg"),INDEX(判定,MATCH(リスト!X201,縦リスト,0),MATCH(#REF!,横リスト,0)),"")),"×")</f>
        <v>×</v>
      </c>
      <c r="Q201" s="10" t="e">
        <f>IF(#REF!="","",IFERROR(IF(AND(#REF!="知的",#REF!="陸上"),INDEX(判定２,MATCH(リスト!Z201,縦リスト２,0),MATCH(#REF!,横リスト,0)),"×"),""))</f>
        <v>#REF!</v>
      </c>
      <c r="R201" s="10" t="str">
        <f>IFERROR(IF(AND(#REF!="精神",#REF!="陸上"),INDEX(判定２,MATCH(リスト!Z201,縦リスト２,0),MATCH(M201,横リスト,0)),""),"×")</f>
        <v>×</v>
      </c>
      <c r="S201" s="10" t="e">
        <f>IF(OR(AND(#REF!="知的",#REF!="陸上"),R201="×"),Q201,P201)</f>
        <v>#REF!</v>
      </c>
      <c r="T201" s="8" t="str">
        <f t="shared" si="3"/>
        <v>　</v>
      </c>
      <c r="X20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01" s="272"/>
      <c r="Z201" s="272" t="e">
        <f>#REF!&amp;#REF!</f>
        <v>#REF!</v>
      </c>
      <c r="AA201" s="272"/>
    </row>
    <row r="202" spans="1:27" ht="14.25" x14ac:dyDescent="0.15">
      <c r="A202" s="227"/>
      <c r="O202" s="10" t="e">
        <f>IF(OR(AND(#REF!="知的",#REF!="陸上"),R202="×"),Q202,P202)</f>
        <v>#REF!</v>
      </c>
      <c r="P202" s="10" t="str">
        <f>IFERROR(IF(#REF!="ﾎﾞｳﾘﾝｸﾞ","◎",IF(OR(#REF!="陸上",#REF!="水泳",#REF!="卓球",#REF!="ﾎﾞｯﾁｬ",#REF!="ﾌﾗｲﾝｸﾞﾃﾞｨｽｸ",#REF!="ｱｰﾁｪﾘｰ",#REF!="砲丸投4.0kg"),INDEX(判定,MATCH(リスト!X202,縦リスト,0),MATCH(#REF!,横リスト,0)),"")),"×")</f>
        <v>×</v>
      </c>
      <c r="Q202" s="10" t="e">
        <f>IF(#REF!="","",IFERROR(IF(AND(#REF!="知的",#REF!="陸上"),INDEX(判定２,MATCH(リスト!Z202,縦リスト２,0),MATCH(#REF!,横リスト,0)),"×"),""))</f>
        <v>#REF!</v>
      </c>
      <c r="R202" s="10" t="str">
        <f>IFERROR(IF(AND(#REF!="精神",#REF!="陸上"),INDEX(判定２,MATCH(リスト!Z202,縦リスト２,0),MATCH(M202,横リスト,0)),""),"×")</f>
        <v>×</v>
      </c>
      <c r="S202" s="10" t="e">
        <f>IF(OR(AND(#REF!="知的",#REF!="陸上"),R202="×"),Q202,P202)</f>
        <v>#REF!</v>
      </c>
      <c r="T202" s="8" t="str">
        <f t="shared" si="3"/>
        <v>　</v>
      </c>
      <c r="X20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02" s="272"/>
      <c r="Z202" s="272" t="e">
        <f>#REF!&amp;#REF!</f>
        <v>#REF!</v>
      </c>
      <c r="AA202" s="272"/>
    </row>
    <row r="203" spans="1:27" ht="14.25" x14ac:dyDescent="0.15">
      <c r="A203" s="227"/>
      <c r="O203" s="10" t="e">
        <f>IF(OR(AND(#REF!="知的",#REF!="陸上"),R203="×"),Q203,P203)</f>
        <v>#REF!</v>
      </c>
      <c r="P203" s="10" t="str">
        <f>IFERROR(IF(#REF!="ﾎﾞｳﾘﾝｸﾞ","◎",IF(OR(#REF!="陸上",#REF!="水泳",#REF!="卓球",#REF!="ﾎﾞｯﾁｬ",#REF!="ﾌﾗｲﾝｸﾞﾃﾞｨｽｸ",#REF!="ｱｰﾁｪﾘｰ",#REF!="砲丸投4.0kg"),INDEX(判定,MATCH(リスト!X203,縦リスト,0),MATCH(#REF!,横リスト,0)),"")),"×")</f>
        <v>×</v>
      </c>
      <c r="Q203" s="10" t="e">
        <f>IF(#REF!="","",IFERROR(IF(AND(#REF!="知的",#REF!="陸上"),INDEX(判定２,MATCH(リスト!Z203,縦リスト２,0),MATCH(#REF!,横リスト,0)),"×"),""))</f>
        <v>#REF!</v>
      </c>
      <c r="R203" s="10" t="str">
        <f>IFERROR(IF(AND(#REF!="精神",#REF!="陸上"),INDEX(判定２,MATCH(リスト!Z203,縦リスト２,0),MATCH(M203,横リスト,0)),""),"×")</f>
        <v>×</v>
      </c>
      <c r="S203" s="10" t="e">
        <f>IF(OR(AND(#REF!="知的",#REF!="陸上"),R203="×"),Q203,P203)</f>
        <v>#REF!</v>
      </c>
      <c r="T203" s="8" t="str">
        <f t="shared" si="3"/>
        <v>　</v>
      </c>
      <c r="X20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03" s="272"/>
      <c r="Z203" s="272" t="e">
        <f>#REF!&amp;#REF!</f>
        <v>#REF!</v>
      </c>
      <c r="AA203" s="272"/>
    </row>
    <row r="204" spans="1:27" ht="14.25" x14ac:dyDescent="0.15">
      <c r="A204" s="227"/>
      <c r="O204" s="10" t="e">
        <f>IF(OR(AND(#REF!="知的",#REF!="陸上"),R204="×"),Q204,P204)</f>
        <v>#REF!</v>
      </c>
      <c r="P204" s="10" t="str">
        <f>IFERROR(IF(#REF!="ﾎﾞｳﾘﾝｸﾞ","◎",IF(OR(#REF!="陸上",#REF!="水泳",#REF!="卓球",#REF!="ﾎﾞｯﾁｬ",#REF!="ﾌﾗｲﾝｸﾞﾃﾞｨｽｸ",#REF!="ｱｰﾁｪﾘｰ",#REF!="砲丸投4.0kg"),INDEX(判定,MATCH(リスト!X204,縦リスト,0),MATCH(#REF!,横リスト,0)),"")),"×")</f>
        <v>×</v>
      </c>
      <c r="Q204" s="10" t="e">
        <f>IF(#REF!="","",IFERROR(IF(AND(#REF!="知的",#REF!="陸上"),INDEX(判定２,MATCH(リスト!Z204,縦リスト２,0),MATCH(#REF!,横リスト,0)),"×"),""))</f>
        <v>#REF!</v>
      </c>
      <c r="R204" s="10" t="str">
        <f>IFERROR(IF(AND(#REF!="精神",#REF!="陸上"),INDEX(判定２,MATCH(リスト!Z204,縦リスト２,0),MATCH(M204,横リスト,0)),""),"×")</f>
        <v>×</v>
      </c>
      <c r="S204" s="10" t="e">
        <f>IF(OR(AND(#REF!="知的",#REF!="陸上"),R204="×"),Q204,P204)</f>
        <v>#REF!</v>
      </c>
      <c r="T204" s="8" t="str">
        <f t="shared" si="3"/>
        <v>　</v>
      </c>
      <c r="X20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04" s="272"/>
      <c r="Z204" s="272" t="e">
        <f>#REF!&amp;#REF!</f>
        <v>#REF!</v>
      </c>
      <c r="AA204" s="272"/>
    </row>
    <row r="205" spans="1:27" ht="14.25" x14ac:dyDescent="0.15">
      <c r="A205" s="227"/>
      <c r="O205" s="10" t="e">
        <f>IF(OR(AND(#REF!="知的",#REF!="陸上"),R205="×"),Q205,P205)</f>
        <v>#REF!</v>
      </c>
      <c r="P205" s="10" t="str">
        <f>IFERROR(IF(#REF!="ﾎﾞｳﾘﾝｸﾞ","◎",IF(OR(#REF!="陸上",#REF!="水泳",#REF!="卓球",#REF!="ﾎﾞｯﾁｬ",#REF!="ﾌﾗｲﾝｸﾞﾃﾞｨｽｸ",#REF!="ｱｰﾁｪﾘｰ",#REF!="砲丸投4.0kg"),INDEX(判定,MATCH(リスト!X205,縦リスト,0),MATCH(#REF!,横リスト,0)),"")),"×")</f>
        <v>×</v>
      </c>
      <c r="Q205" s="10" t="e">
        <f>IF(#REF!="","",IFERROR(IF(AND(#REF!="知的",#REF!="陸上"),INDEX(判定２,MATCH(リスト!Z205,縦リスト２,0),MATCH(#REF!,横リスト,0)),"×"),""))</f>
        <v>#REF!</v>
      </c>
      <c r="R205" s="10" t="str">
        <f>IFERROR(IF(AND(#REF!="精神",#REF!="陸上"),INDEX(判定２,MATCH(リスト!Z205,縦リスト２,0),MATCH(M205,横リスト,0)),""),"×")</f>
        <v>×</v>
      </c>
      <c r="S205" s="10" t="e">
        <f>IF(OR(AND(#REF!="知的",#REF!="陸上"),R205="×"),Q205,P205)</f>
        <v>#REF!</v>
      </c>
      <c r="T205" s="8" t="str">
        <f t="shared" si="3"/>
        <v>　</v>
      </c>
      <c r="X20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05" s="272"/>
      <c r="Z205" s="272" t="e">
        <f>#REF!&amp;#REF!</f>
        <v>#REF!</v>
      </c>
      <c r="AA205" s="272"/>
    </row>
    <row r="206" spans="1:27" ht="14.25" x14ac:dyDescent="0.15">
      <c r="A206" s="227"/>
      <c r="O206" s="10" t="e">
        <f>IF(OR(AND(#REF!="知的",#REF!="陸上"),R206="×"),Q206,P206)</f>
        <v>#REF!</v>
      </c>
      <c r="P206" s="10" t="str">
        <f>IFERROR(IF(#REF!="ﾎﾞｳﾘﾝｸﾞ","◎",IF(OR(#REF!="陸上",#REF!="水泳",#REF!="卓球",#REF!="ﾎﾞｯﾁｬ",#REF!="ﾌﾗｲﾝｸﾞﾃﾞｨｽｸ",#REF!="ｱｰﾁｪﾘｰ",#REF!="砲丸投4.0kg"),INDEX(判定,MATCH(リスト!X206,縦リスト,0),MATCH(#REF!,横リスト,0)),"")),"×")</f>
        <v>×</v>
      </c>
      <c r="Q206" s="10" t="e">
        <f>IF(#REF!="","",IFERROR(IF(AND(#REF!="知的",#REF!="陸上"),INDEX(判定２,MATCH(リスト!Z206,縦リスト２,0),MATCH(#REF!,横リスト,0)),"×"),""))</f>
        <v>#REF!</v>
      </c>
      <c r="R206" s="10" t="str">
        <f>IFERROR(IF(AND(#REF!="精神",#REF!="陸上"),INDEX(判定２,MATCH(リスト!Z206,縦リスト２,0),MATCH(M206,横リスト,0)),""),"×")</f>
        <v>×</v>
      </c>
      <c r="S206" s="10" t="e">
        <f>IF(OR(AND(#REF!="知的",#REF!="陸上"),R206="×"),Q206,P206)</f>
        <v>#REF!</v>
      </c>
      <c r="T206" s="8" t="str">
        <f t="shared" si="3"/>
        <v>　</v>
      </c>
      <c r="X20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06" s="272"/>
      <c r="Z206" s="272" t="e">
        <f>#REF!&amp;#REF!</f>
        <v>#REF!</v>
      </c>
      <c r="AA206" s="272"/>
    </row>
    <row r="207" spans="1:27" ht="14.25" x14ac:dyDescent="0.15">
      <c r="A207" s="227"/>
      <c r="O207" s="10" t="e">
        <f>IF(OR(AND(#REF!="知的",#REF!="陸上"),R207="×"),Q207,P207)</f>
        <v>#REF!</v>
      </c>
      <c r="P207" s="10" t="str">
        <f>IFERROR(IF(#REF!="ﾎﾞｳﾘﾝｸﾞ","◎",IF(OR(#REF!="陸上",#REF!="水泳",#REF!="卓球",#REF!="ﾎﾞｯﾁｬ",#REF!="ﾌﾗｲﾝｸﾞﾃﾞｨｽｸ",#REF!="ｱｰﾁｪﾘｰ",#REF!="砲丸投4.0kg"),INDEX(判定,MATCH(リスト!X207,縦リスト,0),MATCH(#REF!,横リスト,0)),"")),"×")</f>
        <v>×</v>
      </c>
      <c r="Q207" s="10" t="e">
        <f>IF(#REF!="","",IFERROR(IF(AND(#REF!="知的",#REF!="陸上"),INDEX(判定２,MATCH(リスト!Z207,縦リスト２,0),MATCH(#REF!,横リスト,0)),"×"),""))</f>
        <v>#REF!</v>
      </c>
      <c r="R207" s="10" t="str">
        <f>IFERROR(IF(AND(#REF!="精神",#REF!="陸上"),INDEX(判定２,MATCH(リスト!Z207,縦リスト２,0),MATCH(M207,横リスト,0)),""),"×")</f>
        <v>×</v>
      </c>
      <c r="S207" s="10" t="e">
        <f>IF(OR(AND(#REF!="知的",#REF!="陸上"),R207="×"),Q207,P207)</f>
        <v>#REF!</v>
      </c>
      <c r="T207" s="8" t="str">
        <f t="shared" si="3"/>
        <v>　</v>
      </c>
      <c r="X20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07" s="272"/>
      <c r="Z207" s="272" t="e">
        <f>#REF!&amp;#REF!</f>
        <v>#REF!</v>
      </c>
      <c r="AA207" s="272"/>
    </row>
    <row r="208" spans="1:27" ht="14.25" x14ac:dyDescent="0.15">
      <c r="A208" s="227"/>
      <c r="O208" s="10" t="e">
        <f>IF(OR(AND(#REF!="知的",#REF!="陸上"),R208="×"),Q208,P208)</f>
        <v>#REF!</v>
      </c>
      <c r="P208" s="10" t="str">
        <f>IFERROR(IF(#REF!="ﾎﾞｳﾘﾝｸﾞ","◎",IF(OR(#REF!="陸上",#REF!="水泳",#REF!="卓球",#REF!="ﾎﾞｯﾁｬ",#REF!="ﾌﾗｲﾝｸﾞﾃﾞｨｽｸ",#REF!="ｱｰﾁｪﾘｰ",#REF!="砲丸投4.0kg"),INDEX(判定,MATCH(リスト!X208,縦リスト,0),MATCH(#REF!,横リスト,0)),"")),"×")</f>
        <v>×</v>
      </c>
      <c r="Q208" s="10" t="e">
        <f>IF(#REF!="","",IFERROR(IF(AND(#REF!="知的",#REF!="陸上"),INDEX(判定２,MATCH(リスト!Z208,縦リスト２,0),MATCH(#REF!,横リスト,0)),"×"),""))</f>
        <v>#REF!</v>
      </c>
      <c r="R208" s="10" t="str">
        <f>IFERROR(IF(AND(#REF!="精神",#REF!="陸上"),INDEX(判定２,MATCH(リスト!Z208,縦リスト２,0),MATCH(M208,横リスト,0)),""),"×")</f>
        <v>×</v>
      </c>
      <c r="S208" s="10" t="e">
        <f>IF(OR(AND(#REF!="知的",#REF!="陸上"),R208="×"),Q208,P208)</f>
        <v>#REF!</v>
      </c>
      <c r="T208" s="8" t="str">
        <f t="shared" si="3"/>
        <v>　</v>
      </c>
      <c r="X20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08" s="272"/>
      <c r="Z208" s="272" t="e">
        <f>#REF!&amp;#REF!</f>
        <v>#REF!</v>
      </c>
      <c r="AA208" s="272"/>
    </row>
    <row r="209" spans="1:27" ht="14.25" x14ac:dyDescent="0.15">
      <c r="A209" s="227"/>
      <c r="O209" s="10" t="e">
        <f>IF(OR(AND(#REF!="知的",#REF!="陸上"),R209="×"),Q209,P209)</f>
        <v>#REF!</v>
      </c>
      <c r="P209" s="10" t="str">
        <f>IFERROR(IF(#REF!="ﾎﾞｳﾘﾝｸﾞ","◎",IF(OR(#REF!="陸上",#REF!="水泳",#REF!="卓球",#REF!="ﾎﾞｯﾁｬ",#REF!="ﾌﾗｲﾝｸﾞﾃﾞｨｽｸ",#REF!="ｱｰﾁｪﾘｰ",#REF!="砲丸投4.0kg"),INDEX(判定,MATCH(リスト!X209,縦リスト,0),MATCH(#REF!,横リスト,0)),"")),"×")</f>
        <v>×</v>
      </c>
      <c r="Q209" s="10" t="e">
        <f>IF(#REF!="","",IFERROR(IF(AND(#REF!="知的",#REF!="陸上"),INDEX(判定２,MATCH(リスト!Z209,縦リスト２,0),MATCH(#REF!,横リスト,0)),"×"),""))</f>
        <v>#REF!</v>
      </c>
      <c r="R209" s="10" t="str">
        <f>IFERROR(IF(AND(#REF!="精神",#REF!="陸上"),INDEX(判定２,MATCH(リスト!Z209,縦リスト２,0),MATCH(M209,横リスト,0)),""),"×")</f>
        <v>×</v>
      </c>
      <c r="S209" s="10" t="e">
        <f>IF(OR(AND(#REF!="知的",#REF!="陸上"),R209="×"),Q209,P209)</f>
        <v>#REF!</v>
      </c>
      <c r="T209" s="8" t="str">
        <f t="shared" si="3"/>
        <v>　</v>
      </c>
      <c r="X20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09" s="272"/>
      <c r="Z209" s="272" t="e">
        <f>#REF!&amp;#REF!</f>
        <v>#REF!</v>
      </c>
      <c r="AA209" s="272"/>
    </row>
    <row r="210" spans="1:27" ht="14.25" x14ac:dyDescent="0.15">
      <c r="A210" s="227"/>
      <c r="O210" s="10" t="e">
        <f>IF(OR(AND(#REF!="知的",#REF!="陸上"),R210="×"),Q210,P210)</f>
        <v>#REF!</v>
      </c>
      <c r="P210" s="10" t="str">
        <f>IFERROR(IF(#REF!="ﾎﾞｳﾘﾝｸﾞ","◎",IF(OR(#REF!="陸上",#REF!="水泳",#REF!="卓球",#REF!="ﾎﾞｯﾁｬ",#REF!="ﾌﾗｲﾝｸﾞﾃﾞｨｽｸ",#REF!="ｱｰﾁｪﾘｰ",#REF!="砲丸投4.0kg"),INDEX(判定,MATCH(リスト!X210,縦リスト,0),MATCH(#REF!,横リスト,0)),"")),"×")</f>
        <v>×</v>
      </c>
      <c r="Q210" s="10" t="e">
        <f>IF(#REF!="","",IFERROR(IF(AND(#REF!="知的",#REF!="陸上"),INDEX(判定２,MATCH(リスト!Z210,縦リスト２,0),MATCH(#REF!,横リスト,0)),"×"),""))</f>
        <v>#REF!</v>
      </c>
      <c r="R210" s="10" t="str">
        <f>IFERROR(IF(AND(#REF!="精神",#REF!="陸上"),INDEX(判定２,MATCH(リスト!Z210,縦リスト２,0),MATCH(M210,横リスト,0)),""),"×")</f>
        <v>×</v>
      </c>
      <c r="S210" s="10" t="e">
        <f>IF(OR(AND(#REF!="知的",#REF!="陸上"),R210="×"),Q210,P210)</f>
        <v>#REF!</v>
      </c>
      <c r="T210" s="8" t="str">
        <f t="shared" si="3"/>
        <v>　</v>
      </c>
      <c r="X21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10" s="272"/>
      <c r="Z210" s="272" t="e">
        <f>#REF!&amp;#REF!</f>
        <v>#REF!</v>
      </c>
      <c r="AA210" s="272"/>
    </row>
    <row r="211" spans="1:27" ht="14.25" x14ac:dyDescent="0.15">
      <c r="A211" s="227"/>
      <c r="O211" s="10" t="e">
        <f>IF(OR(AND(#REF!="知的",#REF!="陸上"),R211="×"),Q211,P211)</f>
        <v>#REF!</v>
      </c>
      <c r="P211" s="10" t="str">
        <f>IFERROR(IF(#REF!="ﾎﾞｳﾘﾝｸﾞ","◎",IF(OR(#REF!="陸上",#REF!="水泳",#REF!="卓球",#REF!="ﾎﾞｯﾁｬ",#REF!="ﾌﾗｲﾝｸﾞﾃﾞｨｽｸ",#REF!="ｱｰﾁｪﾘｰ",#REF!="砲丸投4.0kg"),INDEX(判定,MATCH(リスト!X211,縦リスト,0),MATCH(#REF!,横リスト,0)),"")),"×")</f>
        <v>×</v>
      </c>
      <c r="Q211" s="10" t="e">
        <f>IF(#REF!="","",IFERROR(IF(AND(#REF!="知的",#REF!="陸上"),INDEX(判定２,MATCH(リスト!Z211,縦リスト２,0),MATCH(#REF!,横リスト,0)),"×"),""))</f>
        <v>#REF!</v>
      </c>
      <c r="R211" s="10" t="str">
        <f>IFERROR(IF(AND(#REF!="精神",#REF!="陸上"),INDEX(判定２,MATCH(リスト!Z211,縦リスト２,0),MATCH(M211,横リスト,0)),""),"×")</f>
        <v>×</v>
      </c>
      <c r="S211" s="10" t="e">
        <f>IF(OR(AND(#REF!="知的",#REF!="陸上"),R211="×"),Q211,P211)</f>
        <v>#REF!</v>
      </c>
      <c r="T211" s="8" t="str">
        <f t="shared" si="3"/>
        <v>　</v>
      </c>
      <c r="X21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11" s="272"/>
      <c r="Z211" s="272" t="e">
        <f>#REF!&amp;#REF!</f>
        <v>#REF!</v>
      </c>
      <c r="AA211" s="272"/>
    </row>
    <row r="212" spans="1:27" ht="14.25" x14ac:dyDescent="0.15">
      <c r="A212" s="227"/>
      <c r="O212" s="10" t="e">
        <f>IF(OR(AND(#REF!="知的",#REF!="陸上"),R212="×"),Q212,P212)</f>
        <v>#REF!</v>
      </c>
      <c r="P212" s="10" t="str">
        <f>IFERROR(IF(#REF!="ﾎﾞｳﾘﾝｸﾞ","◎",IF(OR(#REF!="陸上",#REF!="水泳",#REF!="卓球",#REF!="ﾎﾞｯﾁｬ",#REF!="ﾌﾗｲﾝｸﾞﾃﾞｨｽｸ",#REF!="ｱｰﾁｪﾘｰ",#REF!="砲丸投4.0kg"),INDEX(判定,MATCH(リスト!X212,縦リスト,0),MATCH(#REF!,横リスト,0)),"")),"×")</f>
        <v>×</v>
      </c>
      <c r="Q212" s="10" t="e">
        <f>IF(#REF!="","",IFERROR(IF(AND(#REF!="知的",#REF!="陸上"),INDEX(判定２,MATCH(リスト!Z212,縦リスト２,0),MATCH(#REF!,横リスト,0)),"×"),""))</f>
        <v>#REF!</v>
      </c>
      <c r="R212" s="10" t="str">
        <f>IFERROR(IF(AND(#REF!="精神",#REF!="陸上"),INDEX(判定２,MATCH(リスト!Z212,縦リスト２,0),MATCH(M212,横リスト,0)),""),"×")</f>
        <v>×</v>
      </c>
      <c r="S212" s="10" t="e">
        <f>IF(OR(AND(#REF!="知的",#REF!="陸上"),R212="×"),Q212,P212)</f>
        <v>#REF!</v>
      </c>
      <c r="T212" s="8" t="str">
        <f t="shared" si="3"/>
        <v>　</v>
      </c>
      <c r="X21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12" s="272"/>
      <c r="Z212" s="272" t="e">
        <f>#REF!&amp;#REF!</f>
        <v>#REF!</v>
      </c>
      <c r="AA212" s="272"/>
    </row>
    <row r="213" spans="1:27" ht="14.25" x14ac:dyDescent="0.15">
      <c r="A213" s="227"/>
      <c r="O213" s="10" t="e">
        <f>IF(OR(AND(#REF!="知的",#REF!="陸上"),R213="×"),Q213,P213)</f>
        <v>#REF!</v>
      </c>
      <c r="P213" s="10" t="str">
        <f>IFERROR(IF(#REF!="ﾎﾞｳﾘﾝｸﾞ","◎",IF(OR(#REF!="陸上",#REF!="水泳",#REF!="卓球",#REF!="ﾎﾞｯﾁｬ",#REF!="ﾌﾗｲﾝｸﾞﾃﾞｨｽｸ",#REF!="ｱｰﾁｪﾘｰ",#REF!="砲丸投4.0kg"),INDEX(判定,MATCH(リスト!X213,縦リスト,0),MATCH(#REF!,横リスト,0)),"")),"×")</f>
        <v>×</v>
      </c>
      <c r="Q213" s="10" t="e">
        <f>IF(#REF!="","",IFERROR(IF(AND(#REF!="知的",#REF!="陸上"),INDEX(判定２,MATCH(リスト!Z213,縦リスト２,0),MATCH(#REF!,横リスト,0)),"×"),""))</f>
        <v>#REF!</v>
      </c>
      <c r="R213" s="10" t="str">
        <f>IFERROR(IF(AND(#REF!="精神",#REF!="陸上"),INDEX(判定２,MATCH(リスト!Z213,縦リスト２,0),MATCH(M213,横リスト,0)),""),"×")</f>
        <v>×</v>
      </c>
      <c r="S213" s="10" t="e">
        <f>IF(OR(AND(#REF!="知的",#REF!="陸上"),R213="×"),Q213,P213)</f>
        <v>#REF!</v>
      </c>
      <c r="T213" s="8" t="str">
        <f t="shared" si="3"/>
        <v>　</v>
      </c>
      <c r="X21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13" s="272"/>
      <c r="Z213" s="272" t="e">
        <f>#REF!&amp;#REF!</f>
        <v>#REF!</v>
      </c>
      <c r="AA213" s="272"/>
    </row>
    <row r="214" spans="1:27" ht="14.25" x14ac:dyDescent="0.15">
      <c r="A214" s="227"/>
      <c r="O214" s="10" t="e">
        <f>IF(OR(AND(#REF!="知的",#REF!="陸上"),R214="×"),Q214,P214)</f>
        <v>#REF!</v>
      </c>
      <c r="P214" s="10" t="str">
        <f>IFERROR(IF(#REF!="ﾎﾞｳﾘﾝｸﾞ","◎",IF(OR(#REF!="陸上",#REF!="水泳",#REF!="卓球",#REF!="ﾎﾞｯﾁｬ",#REF!="ﾌﾗｲﾝｸﾞﾃﾞｨｽｸ",#REF!="ｱｰﾁｪﾘｰ",#REF!="砲丸投4.0kg"),INDEX(判定,MATCH(リスト!X214,縦リスト,0),MATCH(#REF!,横リスト,0)),"")),"×")</f>
        <v>×</v>
      </c>
      <c r="Q214" s="10" t="e">
        <f>IF(#REF!="","",IFERROR(IF(AND(#REF!="知的",#REF!="陸上"),INDEX(判定２,MATCH(リスト!Z214,縦リスト２,0),MATCH(#REF!,横リスト,0)),"×"),""))</f>
        <v>#REF!</v>
      </c>
      <c r="R214" s="10" t="str">
        <f>IFERROR(IF(AND(#REF!="精神",#REF!="陸上"),INDEX(判定２,MATCH(リスト!Z214,縦リスト２,0),MATCH(M214,横リスト,0)),""),"×")</f>
        <v>×</v>
      </c>
      <c r="S214" s="10" t="e">
        <f>IF(OR(AND(#REF!="知的",#REF!="陸上"),R214="×"),Q214,P214)</f>
        <v>#REF!</v>
      </c>
      <c r="T214" s="8" t="str">
        <f t="shared" si="3"/>
        <v>　</v>
      </c>
      <c r="X21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14" s="272"/>
      <c r="Z214" s="272" t="e">
        <f>#REF!&amp;#REF!</f>
        <v>#REF!</v>
      </c>
      <c r="AA214" s="272"/>
    </row>
    <row r="215" spans="1:27" ht="14.25" x14ac:dyDescent="0.15">
      <c r="A215" s="227"/>
      <c r="O215" s="10" t="e">
        <f>IF(OR(AND(#REF!="知的",#REF!="陸上"),R215="×"),Q215,P215)</f>
        <v>#REF!</v>
      </c>
      <c r="P215" s="10" t="str">
        <f>IFERROR(IF(#REF!="ﾎﾞｳﾘﾝｸﾞ","◎",IF(OR(#REF!="陸上",#REF!="水泳",#REF!="卓球",#REF!="ﾎﾞｯﾁｬ",#REF!="ﾌﾗｲﾝｸﾞﾃﾞｨｽｸ",#REF!="ｱｰﾁｪﾘｰ",#REF!="砲丸投4.0kg"),INDEX(判定,MATCH(リスト!X215,縦リスト,0),MATCH(#REF!,横リスト,0)),"")),"×")</f>
        <v>×</v>
      </c>
      <c r="Q215" s="10" t="e">
        <f>IF(#REF!="","",IFERROR(IF(AND(#REF!="知的",#REF!="陸上"),INDEX(判定２,MATCH(リスト!Z215,縦リスト２,0),MATCH(#REF!,横リスト,0)),"×"),""))</f>
        <v>#REF!</v>
      </c>
      <c r="R215" s="10" t="str">
        <f>IFERROR(IF(AND(#REF!="精神",#REF!="陸上"),INDEX(判定２,MATCH(リスト!Z215,縦リスト２,0),MATCH(M215,横リスト,0)),""),"×")</f>
        <v>×</v>
      </c>
      <c r="S215" s="10" t="e">
        <f>IF(OR(AND(#REF!="知的",#REF!="陸上"),R215="×"),Q215,P215)</f>
        <v>#REF!</v>
      </c>
      <c r="T215" s="8" t="str">
        <f t="shared" si="3"/>
        <v>　</v>
      </c>
      <c r="X21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15" s="272"/>
      <c r="Z215" s="272" t="e">
        <f>#REF!&amp;#REF!</f>
        <v>#REF!</v>
      </c>
      <c r="AA215" s="272"/>
    </row>
    <row r="216" spans="1:27" ht="14.25" x14ac:dyDescent="0.15">
      <c r="A216" s="227"/>
      <c r="O216" s="10" t="e">
        <f>IF(OR(AND(#REF!="知的",#REF!="陸上"),R216="×"),Q216,P216)</f>
        <v>#REF!</v>
      </c>
      <c r="P216" s="10" t="str">
        <f>IFERROR(IF(#REF!="ﾎﾞｳﾘﾝｸﾞ","◎",IF(OR(#REF!="陸上",#REF!="水泳",#REF!="卓球",#REF!="ﾎﾞｯﾁｬ",#REF!="ﾌﾗｲﾝｸﾞﾃﾞｨｽｸ",#REF!="ｱｰﾁｪﾘｰ",#REF!="砲丸投4.0kg"),INDEX(判定,MATCH(リスト!X216,縦リスト,0),MATCH(#REF!,横リスト,0)),"")),"×")</f>
        <v>×</v>
      </c>
      <c r="Q216" s="10" t="e">
        <f>IF(#REF!="","",IFERROR(IF(AND(#REF!="知的",#REF!="陸上"),INDEX(判定２,MATCH(リスト!Z216,縦リスト２,0),MATCH(#REF!,横リスト,0)),"×"),""))</f>
        <v>#REF!</v>
      </c>
      <c r="R216" s="10" t="str">
        <f>IFERROR(IF(AND(#REF!="精神",#REF!="陸上"),INDEX(判定２,MATCH(リスト!Z216,縦リスト２,0),MATCH(M216,横リスト,0)),""),"×")</f>
        <v>×</v>
      </c>
      <c r="S216" s="10" t="e">
        <f>IF(OR(AND(#REF!="知的",#REF!="陸上"),R216="×"),Q216,P216)</f>
        <v>#REF!</v>
      </c>
      <c r="T216" s="8" t="str">
        <f t="shared" si="3"/>
        <v>　</v>
      </c>
      <c r="X21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16" s="272"/>
      <c r="Z216" s="272" t="e">
        <f>#REF!&amp;#REF!</f>
        <v>#REF!</v>
      </c>
      <c r="AA216" s="272"/>
    </row>
    <row r="217" spans="1:27" ht="14.25" x14ac:dyDescent="0.15">
      <c r="A217" s="227"/>
      <c r="O217" s="10" t="e">
        <f>IF(OR(AND(#REF!="知的",#REF!="陸上"),R217="×"),Q217,P217)</f>
        <v>#REF!</v>
      </c>
      <c r="P217" s="10" t="str">
        <f>IFERROR(IF(#REF!="ﾎﾞｳﾘﾝｸﾞ","◎",IF(OR(#REF!="陸上",#REF!="水泳",#REF!="卓球",#REF!="ﾎﾞｯﾁｬ",#REF!="ﾌﾗｲﾝｸﾞﾃﾞｨｽｸ",#REF!="ｱｰﾁｪﾘｰ",#REF!="砲丸投4.0kg"),INDEX(判定,MATCH(リスト!X217,縦リスト,0),MATCH(#REF!,横リスト,0)),"")),"×")</f>
        <v>×</v>
      </c>
      <c r="Q217" s="10" t="e">
        <f>IF(#REF!="","",IFERROR(IF(AND(#REF!="知的",#REF!="陸上"),INDEX(判定２,MATCH(リスト!Z217,縦リスト２,0),MATCH(#REF!,横リスト,0)),"×"),""))</f>
        <v>#REF!</v>
      </c>
      <c r="R217" s="10" t="str">
        <f>IFERROR(IF(AND(#REF!="精神",#REF!="陸上"),INDEX(判定２,MATCH(リスト!Z217,縦リスト２,0),MATCH(M217,横リスト,0)),""),"×")</f>
        <v>×</v>
      </c>
      <c r="S217" s="10" t="e">
        <f>IF(OR(AND(#REF!="知的",#REF!="陸上"),R217="×"),Q217,P217)</f>
        <v>#REF!</v>
      </c>
      <c r="T217" s="8" t="str">
        <f t="shared" si="3"/>
        <v>　</v>
      </c>
      <c r="X21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17" s="272"/>
      <c r="Z217" s="272" t="e">
        <f>#REF!&amp;#REF!</f>
        <v>#REF!</v>
      </c>
      <c r="AA217" s="272"/>
    </row>
    <row r="218" spans="1:27" ht="14.25" x14ac:dyDescent="0.15">
      <c r="A218" s="227"/>
      <c r="O218" s="10" t="e">
        <f>IF(OR(AND(#REF!="知的",#REF!="陸上"),R218="×"),Q218,P218)</f>
        <v>#REF!</v>
      </c>
      <c r="P218" s="10" t="str">
        <f>IFERROR(IF(#REF!="ﾎﾞｳﾘﾝｸﾞ","◎",IF(OR(#REF!="陸上",#REF!="水泳",#REF!="卓球",#REF!="ﾎﾞｯﾁｬ",#REF!="ﾌﾗｲﾝｸﾞﾃﾞｨｽｸ",#REF!="ｱｰﾁｪﾘｰ",#REF!="砲丸投4.0kg"),INDEX(判定,MATCH(リスト!X218,縦リスト,0),MATCH(#REF!,横リスト,0)),"")),"×")</f>
        <v>×</v>
      </c>
      <c r="Q218" s="10" t="e">
        <f>IF(#REF!="","",IFERROR(IF(AND(#REF!="知的",#REF!="陸上"),INDEX(判定２,MATCH(リスト!Z218,縦リスト２,0),MATCH(#REF!,横リスト,0)),"×"),""))</f>
        <v>#REF!</v>
      </c>
      <c r="R218" s="10" t="str">
        <f>IFERROR(IF(AND(#REF!="精神",#REF!="陸上"),INDEX(判定２,MATCH(リスト!Z218,縦リスト２,0),MATCH(M218,横リスト,0)),""),"×")</f>
        <v>×</v>
      </c>
      <c r="S218" s="10" t="e">
        <f>IF(OR(AND(#REF!="知的",#REF!="陸上"),R218="×"),Q218,P218)</f>
        <v>#REF!</v>
      </c>
      <c r="T218" s="8" t="str">
        <f t="shared" si="3"/>
        <v>　</v>
      </c>
      <c r="X21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18" s="272"/>
      <c r="Z218" s="272" t="e">
        <f>#REF!&amp;#REF!</f>
        <v>#REF!</v>
      </c>
      <c r="AA218" s="272"/>
    </row>
    <row r="219" spans="1:27" ht="14.25" x14ac:dyDescent="0.15">
      <c r="A219" s="227"/>
      <c r="O219" s="10" t="e">
        <f>IF(OR(AND(#REF!="知的",#REF!="陸上"),R219="×"),Q219,P219)</f>
        <v>#REF!</v>
      </c>
      <c r="P219" s="10" t="str">
        <f>IFERROR(IF(#REF!="ﾎﾞｳﾘﾝｸﾞ","◎",IF(OR(#REF!="陸上",#REF!="水泳",#REF!="卓球",#REF!="ﾎﾞｯﾁｬ",#REF!="ﾌﾗｲﾝｸﾞﾃﾞｨｽｸ",#REF!="ｱｰﾁｪﾘｰ",#REF!="砲丸投4.0kg"),INDEX(判定,MATCH(リスト!X219,縦リスト,0),MATCH(#REF!,横リスト,0)),"")),"×")</f>
        <v>×</v>
      </c>
      <c r="Q219" s="10" t="e">
        <f>IF(#REF!="","",IFERROR(IF(AND(#REF!="知的",#REF!="陸上"),INDEX(判定２,MATCH(リスト!Z219,縦リスト２,0),MATCH(#REF!,横リスト,0)),"×"),""))</f>
        <v>#REF!</v>
      </c>
      <c r="R219" s="10" t="str">
        <f>IFERROR(IF(AND(#REF!="精神",#REF!="陸上"),INDEX(判定２,MATCH(リスト!Z219,縦リスト２,0),MATCH(M219,横リスト,0)),""),"×")</f>
        <v>×</v>
      </c>
      <c r="S219" s="10" t="e">
        <f>IF(OR(AND(#REF!="知的",#REF!="陸上"),R219="×"),Q219,P219)</f>
        <v>#REF!</v>
      </c>
      <c r="T219" s="8" t="str">
        <f t="shared" si="3"/>
        <v>　</v>
      </c>
      <c r="X21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19" s="272"/>
      <c r="Z219" s="272" t="e">
        <f>#REF!&amp;#REF!</f>
        <v>#REF!</v>
      </c>
      <c r="AA219" s="272"/>
    </row>
    <row r="220" spans="1:27" ht="14.25" x14ac:dyDescent="0.15">
      <c r="A220" s="227"/>
      <c r="O220" s="10" t="e">
        <f>IF(OR(AND(#REF!="知的",#REF!="陸上"),R220="×"),Q220,P220)</f>
        <v>#REF!</v>
      </c>
      <c r="P220" s="10" t="str">
        <f>IFERROR(IF(#REF!="ﾎﾞｳﾘﾝｸﾞ","◎",IF(OR(#REF!="陸上",#REF!="水泳",#REF!="卓球",#REF!="ﾎﾞｯﾁｬ",#REF!="ﾌﾗｲﾝｸﾞﾃﾞｨｽｸ",#REF!="ｱｰﾁｪﾘｰ",#REF!="砲丸投4.0kg"),INDEX(判定,MATCH(リスト!X220,縦リスト,0),MATCH(#REF!,横リスト,0)),"")),"×")</f>
        <v>×</v>
      </c>
      <c r="Q220" s="10" t="e">
        <f>IF(#REF!="","",IFERROR(IF(AND(#REF!="知的",#REF!="陸上"),INDEX(判定２,MATCH(リスト!Z220,縦リスト２,0),MATCH(#REF!,横リスト,0)),"×"),""))</f>
        <v>#REF!</v>
      </c>
      <c r="R220" s="10" t="str">
        <f>IFERROR(IF(AND(#REF!="精神",#REF!="陸上"),INDEX(判定２,MATCH(リスト!Z220,縦リスト２,0),MATCH(M220,横リスト,0)),""),"×")</f>
        <v>×</v>
      </c>
      <c r="S220" s="10" t="e">
        <f>IF(OR(AND(#REF!="知的",#REF!="陸上"),R220="×"),Q220,P220)</f>
        <v>#REF!</v>
      </c>
      <c r="T220" s="8" t="str">
        <f t="shared" si="3"/>
        <v>　</v>
      </c>
      <c r="X22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20" s="272"/>
      <c r="Z220" s="272" t="e">
        <f>#REF!&amp;#REF!</f>
        <v>#REF!</v>
      </c>
      <c r="AA220" s="272"/>
    </row>
    <row r="221" spans="1:27" ht="14.25" x14ac:dyDescent="0.15">
      <c r="A221" s="227"/>
      <c r="O221" s="10" t="e">
        <f>IF(OR(AND(#REF!="知的",#REF!="陸上"),R221="×"),Q221,P221)</f>
        <v>#REF!</v>
      </c>
      <c r="P221" s="10" t="str">
        <f>IFERROR(IF(#REF!="ﾎﾞｳﾘﾝｸﾞ","◎",IF(OR(#REF!="陸上",#REF!="水泳",#REF!="卓球",#REF!="ﾎﾞｯﾁｬ",#REF!="ﾌﾗｲﾝｸﾞﾃﾞｨｽｸ",#REF!="ｱｰﾁｪﾘｰ",#REF!="砲丸投4.0kg"),INDEX(判定,MATCH(リスト!X221,縦リスト,0),MATCH(#REF!,横リスト,0)),"")),"×")</f>
        <v>×</v>
      </c>
      <c r="Q221" s="10" t="e">
        <f>IF(#REF!="","",IFERROR(IF(AND(#REF!="知的",#REF!="陸上"),INDEX(判定２,MATCH(リスト!Z221,縦リスト２,0),MATCH(#REF!,横リスト,0)),"×"),""))</f>
        <v>#REF!</v>
      </c>
      <c r="R221" s="10" t="str">
        <f>IFERROR(IF(AND(#REF!="精神",#REF!="陸上"),INDEX(判定２,MATCH(リスト!Z221,縦リスト２,0),MATCH(M221,横リスト,0)),""),"×")</f>
        <v>×</v>
      </c>
      <c r="S221" s="10" t="e">
        <f>IF(OR(AND(#REF!="知的",#REF!="陸上"),R221="×"),Q221,P221)</f>
        <v>#REF!</v>
      </c>
      <c r="T221" s="8" t="str">
        <f t="shared" si="3"/>
        <v>　</v>
      </c>
      <c r="X22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21" s="272"/>
      <c r="Z221" s="272" t="e">
        <f>#REF!&amp;#REF!</f>
        <v>#REF!</v>
      </c>
      <c r="AA221" s="272"/>
    </row>
    <row r="222" spans="1:27" ht="14.25" x14ac:dyDescent="0.15">
      <c r="A222" s="227"/>
      <c r="O222" s="10" t="e">
        <f>IF(OR(AND(#REF!="知的",#REF!="陸上"),R222="×"),Q222,P222)</f>
        <v>#REF!</v>
      </c>
      <c r="P222" s="10" t="str">
        <f>IFERROR(IF(#REF!="ﾎﾞｳﾘﾝｸﾞ","◎",IF(OR(#REF!="陸上",#REF!="水泳",#REF!="卓球",#REF!="ﾎﾞｯﾁｬ",#REF!="ﾌﾗｲﾝｸﾞﾃﾞｨｽｸ",#REF!="ｱｰﾁｪﾘｰ",#REF!="砲丸投4.0kg"),INDEX(判定,MATCH(リスト!X222,縦リスト,0),MATCH(#REF!,横リスト,0)),"")),"×")</f>
        <v>×</v>
      </c>
      <c r="Q222" s="10" t="e">
        <f>IF(#REF!="","",IFERROR(IF(AND(#REF!="知的",#REF!="陸上"),INDEX(判定２,MATCH(リスト!Z222,縦リスト２,0),MATCH(#REF!,横リスト,0)),"×"),""))</f>
        <v>#REF!</v>
      </c>
      <c r="R222" s="10" t="str">
        <f>IFERROR(IF(AND(#REF!="精神",#REF!="陸上"),INDEX(判定２,MATCH(リスト!Z222,縦リスト２,0),MATCH(M222,横リスト,0)),""),"×")</f>
        <v>×</v>
      </c>
      <c r="S222" s="10" t="e">
        <f>IF(OR(AND(#REF!="知的",#REF!="陸上"),R222="×"),Q222,P222)</f>
        <v>#REF!</v>
      </c>
      <c r="T222" s="8" t="str">
        <f t="shared" si="3"/>
        <v>　</v>
      </c>
      <c r="X22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22" s="272"/>
      <c r="Z222" s="272" t="e">
        <f>#REF!&amp;#REF!</f>
        <v>#REF!</v>
      </c>
      <c r="AA222" s="272"/>
    </row>
    <row r="223" spans="1:27" ht="14.25" x14ac:dyDescent="0.15">
      <c r="A223" s="227"/>
      <c r="O223" s="10" t="e">
        <f>IF(OR(AND(#REF!="知的",#REF!="陸上"),R223="×"),Q223,P223)</f>
        <v>#REF!</v>
      </c>
      <c r="P223" s="10" t="str">
        <f>IFERROR(IF(#REF!="ﾎﾞｳﾘﾝｸﾞ","◎",IF(OR(#REF!="陸上",#REF!="水泳",#REF!="卓球",#REF!="ﾎﾞｯﾁｬ",#REF!="ﾌﾗｲﾝｸﾞﾃﾞｨｽｸ",#REF!="ｱｰﾁｪﾘｰ",#REF!="砲丸投4.0kg"),INDEX(判定,MATCH(リスト!X223,縦リスト,0),MATCH(#REF!,横リスト,0)),"")),"×")</f>
        <v>×</v>
      </c>
      <c r="Q223" s="10" t="e">
        <f>IF(#REF!="","",IFERROR(IF(AND(#REF!="知的",#REF!="陸上"),INDEX(判定２,MATCH(リスト!Z223,縦リスト２,0),MATCH(#REF!,横リスト,0)),"×"),""))</f>
        <v>#REF!</v>
      </c>
      <c r="R223" s="10" t="str">
        <f>IFERROR(IF(AND(#REF!="精神",#REF!="陸上"),INDEX(判定２,MATCH(リスト!Z223,縦リスト２,0),MATCH(M223,横リスト,0)),""),"×")</f>
        <v>×</v>
      </c>
      <c r="S223" s="10" t="e">
        <f>IF(OR(AND(#REF!="知的",#REF!="陸上"),R223="×"),Q223,P223)</f>
        <v>#REF!</v>
      </c>
      <c r="T223" s="8" t="str">
        <f t="shared" si="3"/>
        <v>　</v>
      </c>
      <c r="X22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23" s="272"/>
      <c r="Z223" s="272" t="e">
        <f>#REF!&amp;#REF!</f>
        <v>#REF!</v>
      </c>
      <c r="AA223" s="272"/>
    </row>
    <row r="224" spans="1:27" ht="14.25" x14ac:dyDescent="0.15">
      <c r="A224" s="227"/>
      <c r="O224" s="10" t="e">
        <f>IF(OR(AND(#REF!="知的",#REF!="陸上"),R224="×"),Q224,P224)</f>
        <v>#REF!</v>
      </c>
      <c r="P224" s="10" t="str">
        <f>IFERROR(IF(#REF!="ﾎﾞｳﾘﾝｸﾞ","◎",IF(OR(#REF!="陸上",#REF!="水泳",#REF!="卓球",#REF!="ﾎﾞｯﾁｬ",#REF!="ﾌﾗｲﾝｸﾞﾃﾞｨｽｸ",#REF!="ｱｰﾁｪﾘｰ",#REF!="砲丸投4.0kg"),INDEX(判定,MATCH(リスト!X224,縦リスト,0),MATCH(#REF!,横リスト,0)),"")),"×")</f>
        <v>×</v>
      </c>
      <c r="Q224" s="10" t="e">
        <f>IF(#REF!="","",IFERROR(IF(AND(#REF!="知的",#REF!="陸上"),INDEX(判定２,MATCH(リスト!Z224,縦リスト２,0),MATCH(#REF!,横リスト,0)),"×"),""))</f>
        <v>#REF!</v>
      </c>
      <c r="R224" s="10" t="str">
        <f>IFERROR(IF(AND(#REF!="精神",#REF!="陸上"),INDEX(判定２,MATCH(リスト!Z224,縦リスト２,0),MATCH(M224,横リスト,0)),""),"×")</f>
        <v>×</v>
      </c>
      <c r="S224" s="10" t="e">
        <f>IF(OR(AND(#REF!="知的",#REF!="陸上"),R224="×"),Q224,P224)</f>
        <v>#REF!</v>
      </c>
      <c r="T224" s="8" t="str">
        <f t="shared" si="3"/>
        <v>　</v>
      </c>
      <c r="X22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24" s="272"/>
      <c r="Z224" s="272" t="e">
        <f>#REF!&amp;#REF!</f>
        <v>#REF!</v>
      </c>
      <c r="AA224" s="272"/>
    </row>
    <row r="225" spans="1:27" ht="14.25" x14ac:dyDescent="0.15">
      <c r="A225" s="227"/>
      <c r="O225" s="10" t="e">
        <f>IF(OR(AND(#REF!="知的",#REF!="陸上"),R225="×"),Q225,P225)</f>
        <v>#REF!</v>
      </c>
      <c r="P225" s="10" t="str">
        <f>IFERROR(IF(#REF!="ﾎﾞｳﾘﾝｸﾞ","◎",IF(OR(#REF!="陸上",#REF!="水泳",#REF!="卓球",#REF!="ﾎﾞｯﾁｬ",#REF!="ﾌﾗｲﾝｸﾞﾃﾞｨｽｸ",#REF!="ｱｰﾁｪﾘｰ",#REF!="砲丸投4.0kg"),INDEX(判定,MATCH(リスト!X225,縦リスト,0),MATCH(#REF!,横リスト,0)),"")),"×")</f>
        <v>×</v>
      </c>
      <c r="Q225" s="10" t="e">
        <f>IF(#REF!="","",IFERROR(IF(AND(#REF!="知的",#REF!="陸上"),INDEX(判定２,MATCH(リスト!Z225,縦リスト２,0),MATCH(#REF!,横リスト,0)),"×"),""))</f>
        <v>#REF!</v>
      </c>
      <c r="R225" s="10" t="str">
        <f>IFERROR(IF(AND(#REF!="精神",#REF!="陸上"),INDEX(判定２,MATCH(リスト!Z225,縦リスト２,0),MATCH(M225,横リスト,0)),""),"×")</f>
        <v>×</v>
      </c>
      <c r="S225" s="10" t="e">
        <f>IF(OR(AND(#REF!="知的",#REF!="陸上"),R225="×"),Q225,P225)</f>
        <v>#REF!</v>
      </c>
      <c r="T225" s="8" t="str">
        <f t="shared" si="3"/>
        <v>　</v>
      </c>
      <c r="X22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25" s="272"/>
      <c r="Z225" s="272" t="e">
        <f>#REF!&amp;#REF!</f>
        <v>#REF!</v>
      </c>
      <c r="AA225" s="272"/>
    </row>
    <row r="226" spans="1:27" ht="14.25" x14ac:dyDescent="0.15">
      <c r="A226" s="227"/>
      <c r="O226" s="10" t="e">
        <f>IF(OR(AND(#REF!="知的",#REF!="陸上"),R226="×"),Q226,P226)</f>
        <v>#REF!</v>
      </c>
      <c r="P226" s="10" t="str">
        <f>IFERROR(IF(#REF!="ﾎﾞｳﾘﾝｸﾞ","◎",IF(OR(#REF!="陸上",#REF!="水泳",#REF!="卓球",#REF!="ﾎﾞｯﾁｬ",#REF!="ﾌﾗｲﾝｸﾞﾃﾞｨｽｸ",#REF!="ｱｰﾁｪﾘｰ",#REF!="砲丸投4.0kg"),INDEX(判定,MATCH(リスト!X226,縦リスト,0),MATCH(#REF!,横リスト,0)),"")),"×")</f>
        <v>×</v>
      </c>
      <c r="Q226" s="10" t="e">
        <f>IF(#REF!="","",IFERROR(IF(AND(#REF!="知的",#REF!="陸上"),INDEX(判定２,MATCH(リスト!Z226,縦リスト２,0),MATCH(#REF!,横リスト,0)),"×"),""))</f>
        <v>#REF!</v>
      </c>
      <c r="R226" s="10" t="str">
        <f>IFERROR(IF(AND(#REF!="精神",#REF!="陸上"),INDEX(判定２,MATCH(リスト!Z226,縦リスト２,0),MATCH(M226,横リスト,0)),""),"×")</f>
        <v>×</v>
      </c>
      <c r="S226" s="10" t="e">
        <f>IF(OR(AND(#REF!="知的",#REF!="陸上"),R226="×"),Q226,P226)</f>
        <v>#REF!</v>
      </c>
      <c r="T226" s="8" t="str">
        <f t="shared" si="3"/>
        <v>　</v>
      </c>
      <c r="X22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26" s="272"/>
      <c r="Z226" s="272" t="e">
        <f>#REF!&amp;#REF!</f>
        <v>#REF!</v>
      </c>
      <c r="AA226" s="272"/>
    </row>
    <row r="227" spans="1:27" ht="14.25" x14ac:dyDescent="0.15">
      <c r="A227" s="227"/>
      <c r="O227" s="10" t="e">
        <f>IF(OR(AND(#REF!="知的",#REF!="陸上"),R227="×"),Q227,P227)</f>
        <v>#REF!</v>
      </c>
      <c r="P227" s="10" t="str">
        <f>IFERROR(IF(#REF!="ﾎﾞｳﾘﾝｸﾞ","◎",IF(OR(#REF!="陸上",#REF!="水泳",#REF!="卓球",#REF!="ﾎﾞｯﾁｬ",#REF!="ﾌﾗｲﾝｸﾞﾃﾞｨｽｸ",#REF!="ｱｰﾁｪﾘｰ",#REF!="砲丸投4.0kg"),INDEX(判定,MATCH(リスト!X227,縦リスト,0),MATCH(#REF!,横リスト,0)),"")),"×")</f>
        <v>×</v>
      </c>
      <c r="Q227" s="10" t="e">
        <f>IF(#REF!="","",IFERROR(IF(AND(#REF!="知的",#REF!="陸上"),INDEX(判定２,MATCH(リスト!Z227,縦リスト２,0),MATCH(#REF!,横リスト,0)),"×"),""))</f>
        <v>#REF!</v>
      </c>
      <c r="R227" s="10" t="str">
        <f>IFERROR(IF(AND(#REF!="精神",#REF!="陸上"),INDEX(判定２,MATCH(リスト!Z227,縦リスト２,0),MATCH(M227,横リスト,0)),""),"×")</f>
        <v>×</v>
      </c>
      <c r="S227" s="10" t="e">
        <f>IF(OR(AND(#REF!="知的",#REF!="陸上"),R227="×"),Q227,P227)</f>
        <v>#REF!</v>
      </c>
      <c r="T227" s="8" t="str">
        <f t="shared" si="3"/>
        <v>　</v>
      </c>
      <c r="X22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27" s="272"/>
      <c r="Z227" s="272" t="e">
        <f>#REF!&amp;#REF!</f>
        <v>#REF!</v>
      </c>
      <c r="AA227" s="272"/>
    </row>
    <row r="228" spans="1:27" ht="14.25" x14ac:dyDescent="0.15">
      <c r="A228" s="227"/>
      <c r="O228" s="10" t="e">
        <f>IF(OR(AND(#REF!="知的",#REF!="陸上"),R228="×"),Q228,P228)</f>
        <v>#REF!</v>
      </c>
      <c r="P228" s="10" t="str">
        <f>IFERROR(IF(#REF!="ﾎﾞｳﾘﾝｸﾞ","◎",IF(OR(#REF!="陸上",#REF!="水泳",#REF!="卓球",#REF!="ﾎﾞｯﾁｬ",#REF!="ﾌﾗｲﾝｸﾞﾃﾞｨｽｸ",#REF!="ｱｰﾁｪﾘｰ",#REF!="砲丸投4.0kg"),INDEX(判定,MATCH(リスト!X228,縦リスト,0),MATCH(#REF!,横リスト,0)),"")),"×")</f>
        <v>×</v>
      </c>
      <c r="Q228" s="10" t="e">
        <f>IF(#REF!="","",IFERROR(IF(AND(#REF!="知的",#REF!="陸上"),INDEX(判定２,MATCH(リスト!Z228,縦リスト２,0),MATCH(#REF!,横リスト,0)),"×"),""))</f>
        <v>#REF!</v>
      </c>
      <c r="R228" s="10" t="str">
        <f>IFERROR(IF(AND(#REF!="精神",#REF!="陸上"),INDEX(判定２,MATCH(リスト!Z228,縦リスト２,0),MATCH(M228,横リスト,0)),""),"×")</f>
        <v>×</v>
      </c>
      <c r="S228" s="10" t="e">
        <f>IF(OR(AND(#REF!="知的",#REF!="陸上"),R228="×"),Q228,P228)</f>
        <v>#REF!</v>
      </c>
      <c r="T228" s="8" t="str">
        <f t="shared" si="3"/>
        <v>　</v>
      </c>
      <c r="X22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28" s="272"/>
      <c r="Z228" s="272" t="e">
        <f>#REF!&amp;#REF!</f>
        <v>#REF!</v>
      </c>
      <c r="AA228" s="272"/>
    </row>
    <row r="229" spans="1:27" ht="14.25" x14ac:dyDescent="0.15">
      <c r="A229" s="227"/>
      <c r="O229" s="10" t="e">
        <f>IF(OR(AND(#REF!="知的",#REF!="陸上"),R229="×"),Q229,P229)</f>
        <v>#REF!</v>
      </c>
      <c r="P229" s="10" t="str">
        <f>IFERROR(IF(#REF!="ﾎﾞｳﾘﾝｸﾞ","◎",IF(OR(#REF!="陸上",#REF!="水泳",#REF!="卓球",#REF!="ﾎﾞｯﾁｬ",#REF!="ﾌﾗｲﾝｸﾞﾃﾞｨｽｸ",#REF!="ｱｰﾁｪﾘｰ",#REF!="砲丸投4.0kg"),INDEX(判定,MATCH(リスト!X229,縦リスト,0),MATCH(#REF!,横リスト,0)),"")),"×")</f>
        <v>×</v>
      </c>
      <c r="Q229" s="10" t="e">
        <f>IF(#REF!="","",IFERROR(IF(AND(#REF!="知的",#REF!="陸上"),INDEX(判定２,MATCH(リスト!Z229,縦リスト２,0),MATCH(#REF!,横リスト,0)),"×"),""))</f>
        <v>#REF!</v>
      </c>
      <c r="R229" s="10" t="str">
        <f>IFERROR(IF(AND(#REF!="精神",#REF!="陸上"),INDEX(判定２,MATCH(リスト!Z229,縦リスト２,0),MATCH(M229,横リスト,0)),""),"×")</f>
        <v>×</v>
      </c>
      <c r="S229" s="10" t="e">
        <f>IF(OR(AND(#REF!="知的",#REF!="陸上"),R229="×"),Q229,P229)</f>
        <v>#REF!</v>
      </c>
      <c r="T229" s="8" t="str">
        <f t="shared" si="3"/>
        <v>　</v>
      </c>
      <c r="X22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29" s="272"/>
      <c r="Z229" s="272" t="e">
        <f>#REF!&amp;#REF!</f>
        <v>#REF!</v>
      </c>
      <c r="AA229" s="272"/>
    </row>
    <row r="230" spans="1:27" ht="14.25" x14ac:dyDescent="0.15">
      <c r="A230" s="227"/>
      <c r="O230" s="10" t="e">
        <f>IF(OR(AND(#REF!="知的",#REF!="陸上"),R230="×"),Q230,P230)</f>
        <v>#REF!</v>
      </c>
      <c r="P230" s="10" t="str">
        <f>IFERROR(IF(#REF!="ﾎﾞｳﾘﾝｸﾞ","◎",IF(OR(#REF!="陸上",#REF!="水泳",#REF!="卓球",#REF!="ﾎﾞｯﾁｬ",#REF!="ﾌﾗｲﾝｸﾞﾃﾞｨｽｸ",#REF!="ｱｰﾁｪﾘｰ",#REF!="砲丸投4.0kg"),INDEX(判定,MATCH(リスト!X230,縦リスト,0),MATCH(#REF!,横リスト,0)),"")),"×")</f>
        <v>×</v>
      </c>
      <c r="Q230" s="10" t="e">
        <f>IF(#REF!="","",IFERROR(IF(AND(#REF!="知的",#REF!="陸上"),INDEX(判定２,MATCH(リスト!Z230,縦リスト２,0),MATCH(#REF!,横リスト,0)),"×"),""))</f>
        <v>#REF!</v>
      </c>
      <c r="R230" s="10" t="str">
        <f>IFERROR(IF(AND(#REF!="精神",#REF!="陸上"),INDEX(判定２,MATCH(リスト!Z230,縦リスト２,0),MATCH(M230,横リスト,0)),""),"×")</f>
        <v>×</v>
      </c>
      <c r="S230" s="10" t="e">
        <f>IF(OR(AND(#REF!="知的",#REF!="陸上"),R230="×"),Q230,P230)</f>
        <v>#REF!</v>
      </c>
      <c r="T230" s="8" t="str">
        <f t="shared" si="3"/>
        <v>　</v>
      </c>
      <c r="X23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30" s="272"/>
      <c r="Z230" s="272" t="e">
        <f>#REF!&amp;#REF!</f>
        <v>#REF!</v>
      </c>
      <c r="AA230" s="272"/>
    </row>
    <row r="231" spans="1:27" ht="14.25" x14ac:dyDescent="0.15">
      <c r="A231" s="227"/>
      <c r="O231" s="10" t="e">
        <f>IF(OR(AND(#REF!="知的",#REF!="陸上"),R231="×"),Q231,P231)</f>
        <v>#REF!</v>
      </c>
      <c r="P231" s="10" t="str">
        <f>IFERROR(IF(#REF!="ﾎﾞｳﾘﾝｸﾞ","◎",IF(OR(#REF!="陸上",#REF!="水泳",#REF!="卓球",#REF!="ﾎﾞｯﾁｬ",#REF!="ﾌﾗｲﾝｸﾞﾃﾞｨｽｸ",#REF!="ｱｰﾁｪﾘｰ",#REF!="砲丸投4.0kg"),INDEX(判定,MATCH(リスト!X231,縦リスト,0),MATCH(#REF!,横リスト,0)),"")),"×")</f>
        <v>×</v>
      </c>
      <c r="Q231" s="10" t="e">
        <f>IF(#REF!="","",IFERROR(IF(AND(#REF!="知的",#REF!="陸上"),INDEX(判定２,MATCH(リスト!Z231,縦リスト２,0),MATCH(#REF!,横リスト,0)),"×"),""))</f>
        <v>#REF!</v>
      </c>
      <c r="R231" s="10" t="str">
        <f>IFERROR(IF(AND(#REF!="精神",#REF!="陸上"),INDEX(判定２,MATCH(リスト!Z231,縦リスト２,0),MATCH(M231,横リスト,0)),""),"×")</f>
        <v>×</v>
      </c>
      <c r="S231" s="10" t="e">
        <f>IF(OR(AND(#REF!="知的",#REF!="陸上"),R231="×"),Q231,P231)</f>
        <v>#REF!</v>
      </c>
      <c r="T231" s="8" t="str">
        <f t="shared" si="3"/>
        <v>　</v>
      </c>
      <c r="X23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31" s="272"/>
      <c r="Z231" s="272" t="e">
        <f>#REF!&amp;#REF!</f>
        <v>#REF!</v>
      </c>
      <c r="AA231" s="272"/>
    </row>
    <row r="232" spans="1:27" ht="14.25" x14ac:dyDescent="0.15">
      <c r="A232" s="227"/>
      <c r="O232" s="10" t="e">
        <f>IF(OR(AND(#REF!="知的",#REF!="陸上"),R232="×"),Q232,P232)</f>
        <v>#REF!</v>
      </c>
      <c r="P232" s="10" t="str">
        <f>IFERROR(IF(#REF!="ﾎﾞｳﾘﾝｸﾞ","◎",IF(OR(#REF!="陸上",#REF!="水泳",#REF!="卓球",#REF!="ﾎﾞｯﾁｬ",#REF!="ﾌﾗｲﾝｸﾞﾃﾞｨｽｸ",#REF!="ｱｰﾁｪﾘｰ",#REF!="砲丸投4.0kg"),INDEX(判定,MATCH(リスト!X232,縦リスト,0),MATCH(#REF!,横リスト,0)),"")),"×")</f>
        <v>×</v>
      </c>
      <c r="Q232" s="10" t="e">
        <f>IF(#REF!="","",IFERROR(IF(AND(#REF!="知的",#REF!="陸上"),INDEX(判定２,MATCH(リスト!Z232,縦リスト２,0),MATCH(#REF!,横リスト,0)),"×"),""))</f>
        <v>#REF!</v>
      </c>
      <c r="R232" s="10" t="str">
        <f>IFERROR(IF(AND(#REF!="精神",#REF!="陸上"),INDEX(判定２,MATCH(リスト!Z232,縦リスト２,0),MATCH(M232,横リスト,0)),""),"×")</f>
        <v>×</v>
      </c>
      <c r="S232" s="10" t="e">
        <f>IF(OR(AND(#REF!="知的",#REF!="陸上"),R232="×"),Q232,P232)</f>
        <v>#REF!</v>
      </c>
      <c r="T232" s="8" t="str">
        <f t="shared" si="3"/>
        <v>　</v>
      </c>
      <c r="X23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32" s="272"/>
      <c r="Z232" s="272" t="e">
        <f>#REF!&amp;#REF!</f>
        <v>#REF!</v>
      </c>
      <c r="AA232" s="272"/>
    </row>
    <row r="233" spans="1:27" ht="14.25" x14ac:dyDescent="0.15">
      <c r="A233" s="227"/>
      <c r="O233" s="10" t="e">
        <f>IF(OR(AND(#REF!="知的",#REF!="陸上"),R233="×"),Q233,P233)</f>
        <v>#REF!</v>
      </c>
      <c r="P233" s="10" t="str">
        <f>IFERROR(IF(#REF!="ﾎﾞｳﾘﾝｸﾞ","◎",IF(OR(#REF!="陸上",#REF!="水泳",#REF!="卓球",#REF!="ﾎﾞｯﾁｬ",#REF!="ﾌﾗｲﾝｸﾞﾃﾞｨｽｸ",#REF!="ｱｰﾁｪﾘｰ",#REF!="砲丸投4.0kg"),INDEX(判定,MATCH(リスト!X233,縦リスト,0),MATCH(#REF!,横リスト,0)),"")),"×")</f>
        <v>×</v>
      </c>
      <c r="Q233" s="10" t="e">
        <f>IF(#REF!="","",IFERROR(IF(AND(#REF!="知的",#REF!="陸上"),INDEX(判定２,MATCH(リスト!Z233,縦リスト２,0),MATCH(#REF!,横リスト,0)),"×"),""))</f>
        <v>#REF!</v>
      </c>
      <c r="R233" s="10" t="str">
        <f>IFERROR(IF(AND(#REF!="精神",#REF!="陸上"),INDEX(判定２,MATCH(リスト!Z233,縦リスト２,0),MATCH(M233,横リスト,0)),""),"×")</f>
        <v>×</v>
      </c>
      <c r="S233" s="10" t="e">
        <f>IF(OR(AND(#REF!="知的",#REF!="陸上"),R233="×"),Q233,P233)</f>
        <v>#REF!</v>
      </c>
      <c r="T233" s="8" t="str">
        <f t="shared" si="3"/>
        <v>　</v>
      </c>
      <c r="X23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33" s="272"/>
      <c r="Z233" s="272" t="e">
        <f>#REF!&amp;#REF!</f>
        <v>#REF!</v>
      </c>
      <c r="AA233" s="272"/>
    </row>
    <row r="234" spans="1:27" ht="14.25" x14ac:dyDescent="0.15">
      <c r="A234" s="227"/>
      <c r="O234" s="10" t="e">
        <f>IF(OR(AND(#REF!="知的",#REF!="陸上"),R234="×"),Q234,P234)</f>
        <v>#REF!</v>
      </c>
      <c r="P234" s="10" t="str">
        <f>IFERROR(IF(#REF!="ﾎﾞｳﾘﾝｸﾞ","◎",IF(OR(#REF!="陸上",#REF!="水泳",#REF!="卓球",#REF!="ﾎﾞｯﾁｬ",#REF!="ﾌﾗｲﾝｸﾞﾃﾞｨｽｸ",#REF!="ｱｰﾁｪﾘｰ",#REF!="砲丸投4.0kg"),INDEX(判定,MATCH(リスト!X234,縦リスト,0),MATCH(#REF!,横リスト,0)),"")),"×")</f>
        <v>×</v>
      </c>
      <c r="Q234" s="10" t="e">
        <f>IF(#REF!="","",IFERROR(IF(AND(#REF!="知的",#REF!="陸上"),INDEX(判定２,MATCH(リスト!Z234,縦リスト２,0),MATCH(#REF!,横リスト,0)),"×"),""))</f>
        <v>#REF!</v>
      </c>
      <c r="R234" s="10" t="str">
        <f>IFERROR(IF(AND(#REF!="精神",#REF!="陸上"),INDEX(判定２,MATCH(リスト!Z234,縦リスト２,0),MATCH(M234,横リスト,0)),""),"×")</f>
        <v>×</v>
      </c>
      <c r="S234" s="10" t="e">
        <f>IF(OR(AND(#REF!="知的",#REF!="陸上"),R234="×"),Q234,P234)</f>
        <v>#REF!</v>
      </c>
      <c r="T234" s="8" t="str">
        <f t="shared" si="3"/>
        <v>　</v>
      </c>
      <c r="X23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34" s="272"/>
      <c r="Z234" s="272" t="e">
        <f>#REF!&amp;#REF!</f>
        <v>#REF!</v>
      </c>
      <c r="AA234" s="272"/>
    </row>
    <row r="235" spans="1:27" ht="14.25" x14ac:dyDescent="0.15">
      <c r="A235" s="227"/>
      <c r="O235" s="10" t="e">
        <f>IF(OR(AND(#REF!="知的",#REF!="陸上"),R235="×"),Q235,P235)</f>
        <v>#REF!</v>
      </c>
      <c r="P235" s="10" t="str">
        <f>IFERROR(IF(#REF!="ﾎﾞｳﾘﾝｸﾞ","◎",IF(OR(#REF!="陸上",#REF!="水泳",#REF!="卓球",#REF!="ﾎﾞｯﾁｬ",#REF!="ﾌﾗｲﾝｸﾞﾃﾞｨｽｸ",#REF!="ｱｰﾁｪﾘｰ",#REF!="砲丸投4.0kg"),INDEX(判定,MATCH(リスト!X235,縦リスト,0),MATCH(#REF!,横リスト,0)),"")),"×")</f>
        <v>×</v>
      </c>
      <c r="Q235" s="10" t="e">
        <f>IF(#REF!="","",IFERROR(IF(AND(#REF!="知的",#REF!="陸上"),INDEX(判定２,MATCH(リスト!Z235,縦リスト２,0),MATCH(#REF!,横リスト,0)),"×"),""))</f>
        <v>#REF!</v>
      </c>
      <c r="R235" s="10" t="str">
        <f>IFERROR(IF(AND(#REF!="精神",#REF!="陸上"),INDEX(判定２,MATCH(リスト!Z235,縦リスト２,0),MATCH(M235,横リスト,0)),""),"×")</f>
        <v>×</v>
      </c>
      <c r="S235" s="10" t="e">
        <f>IF(OR(AND(#REF!="知的",#REF!="陸上"),R235="×"),Q235,P235)</f>
        <v>#REF!</v>
      </c>
      <c r="T235" s="8" t="str">
        <f t="shared" si="3"/>
        <v>　</v>
      </c>
      <c r="X23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35" s="272"/>
      <c r="Z235" s="272" t="e">
        <f>#REF!&amp;#REF!</f>
        <v>#REF!</v>
      </c>
      <c r="AA235" s="272"/>
    </row>
    <row r="236" spans="1:27" ht="14.25" x14ac:dyDescent="0.15">
      <c r="A236" s="227"/>
      <c r="O236" s="10" t="e">
        <f>IF(OR(AND(#REF!="知的",#REF!="陸上"),R236="×"),Q236,P236)</f>
        <v>#REF!</v>
      </c>
      <c r="P236" s="10" t="str">
        <f>IFERROR(IF(#REF!="ﾎﾞｳﾘﾝｸﾞ","◎",IF(OR(#REF!="陸上",#REF!="水泳",#REF!="卓球",#REF!="ﾎﾞｯﾁｬ",#REF!="ﾌﾗｲﾝｸﾞﾃﾞｨｽｸ",#REF!="ｱｰﾁｪﾘｰ",#REF!="砲丸投4.0kg"),INDEX(判定,MATCH(リスト!X236,縦リスト,0),MATCH(#REF!,横リスト,0)),"")),"×")</f>
        <v>×</v>
      </c>
      <c r="Q236" s="10" t="e">
        <f>IF(#REF!="","",IFERROR(IF(AND(#REF!="知的",#REF!="陸上"),INDEX(判定２,MATCH(リスト!Z236,縦リスト２,0),MATCH(#REF!,横リスト,0)),"×"),""))</f>
        <v>#REF!</v>
      </c>
      <c r="R236" s="10" t="str">
        <f>IFERROR(IF(AND(#REF!="精神",#REF!="陸上"),INDEX(判定２,MATCH(リスト!Z236,縦リスト２,0),MATCH(M236,横リスト,0)),""),"×")</f>
        <v>×</v>
      </c>
      <c r="S236" s="10" t="e">
        <f>IF(OR(AND(#REF!="知的",#REF!="陸上"),R236="×"),Q236,P236)</f>
        <v>#REF!</v>
      </c>
      <c r="T236" s="8" t="str">
        <f t="shared" si="3"/>
        <v>　</v>
      </c>
      <c r="X23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36" s="272"/>
      <c r="Z236" s="272" t="e">
        <f>#REF!&amp;#REF!</f>
        <v>#REF!</v>
      </c>
      <c r="AA236" s="272"/>
    </row>
    <row r="237" spans="1:27" ht="14.25" x14ac:dyDescent="0.15">
      <c r="A237" s="227"/>
      <c r="O237" s="10" t="e">
        <f>IF(OR(AND(#REF!="知的",#REF!="陸上"),R237="×"),Q237,P237)</f>
        <v>#REF!</v>
      </c>
      <c r="P237" s="10" t="str">
        <f>IFERROR(IF(#REF!="ﾎﾞｳﾘﾝｸﾞ","◎",IF(OR(#REF!="陸上",#REF!="水泳",#REF!="卓球",#REF!="ﾎﾞｯﾁｬ",#REF!="ﾌﾗｲﾝｸﾞﾃﾞｨｽｸ",#REF!="ｱｰﾁｪﾘｰ",#REF!="砲丸投4.0kg"),INDEX(判定,MATCH(リスト!X237,縦リスト,0),MATCH(#REF!,横リスト,0)),"")),"×")</f>
        <v>×</v>
      </c>
      <c r="Q237" s="10" t="e">
        <f>IF(#REF!="","",IFERROR(IF(AND(#REF!="知的",#REF!="陸上"),INDEX(判定２,MATCH(リスト!Z237,縦リスト２,0),MATCH(#REF!,横リスト,0)),"×"),""))</f>
        <v>#REF!</v>
      </c>
      <c r="R237" s="10" t="str">
        <f>IFERROR(IF(AND(#REF!="精神",#REF!="陸上"),INDEX(判定２,MATCH(リスト!Z237,縦リスト２,0),MATCH(M237,横リスト,0)),""),"×")</f>
        <v>×</v>
      </c>
      <c r="S237" s="10" t="e">
        <f>IF(OR(AND(#REF!="知的",#REF!="陸上"),R237="×"),Q237,P237)</f>
        <v>#REF!</v>
      </c>
      <c r="T237" s="8" t="str">
        <f t="shared" si="3"/>
        <v>　</v>
      </c>
      <c r="X23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37" s="272"/>
      <c r="Z237" s="272" t="e">
        <f>#REF!&amp;#REF!</f>
        <v>#REF!</v>
      </c>
      <c r="AA237" s="272"/>
    </row>
    <row r="238" spans="1:27" ht="14.25" x14ac:dyDescent="0.15">
      <c r="A238" s="227"/>
      <c r="O238" s="10" t="e">
        <f>IF(OR(AND(#REF!="知的",#REF!="陸上"),R238="×"),Q238,P238)</f>
        <v>#REF!</v>
      </c>
      <c r="P238" s="10" t="str">
        <f>IFERROR(IF(#REF!="ﾎﾞｳﾘﾝｸﾞ","◎",IF(OR(#REF!="陸上",#REF!="水泳",#REF!="卓球",#REF!="ﾎﾞｯﾁｬ",#REF!="ﾌﾗｲﾝｸﾞﾃﾞｨｽｸ",#REF!="ｱｰﾁｪﾘｰ",#REF!="砲丸投4.0kg"),INDEX(判定,MATCH(リスト!X238,縦リスト,0),MATCH(#REF!,横リスト,0)),"")),"×")</f>
        <v>×</v>
      </c>
      <c r="Q238" s="10" t="e">
        <f>IF(#REF!="","",IFERROR(IF(AND(#REF!="知的",#REF!="陸上"),INDEX(判定２,MATCH(リスト!Z238,縦リスト２,0),MATCH(#REF!,横リスト,0)),"×"),""))</f>
        <v>#REF!</v>
      </c>
      <c r="R238" s="10" t="str">
        <f>IFERROR(IF(AND(#REF!="精神",#REF!="陸上"),INDEX(判定２,MATCH(リスト!Z238,縦リスト２,0),MATCH(M238,横リスト,0)),""),"×")</f>
        <v>×</v>
      </c>
      <c r="S238" s="10" t="e">
        <f>IF(OR(AND(#REF!="知的",#REF!="陸上"),R238="×"),Q238,P238)</f>
        <v>#REF!</v>
      </c>
      <c r="T238" s="8" t="str">
        <f t="shared" si="3"/>
        <v>　</v>
      </c>
      <c r="X23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38" s="272"/>
      <c r="Z238" s="272" t="e">
        <f>#REF!&amp;#REF!</f>
        <v>#REF!</v>
      </c>
      <c r="AA238" s="272"/>
    </row>
    <row r="239" spans="1:27" ht="14.25" x14ac:dyDescent="0.15">
      <c r="A239" s="227"/>
      <c r="O239" s="10" t="e">
        <f>IF(OR(AND(#REF!="知的",#REF!="陸上"),R239="×"),Q239,P239)</f>
        <v>#REF!</v>
      </c>
      <c r="P239" s="10" t="str">
        <f>IFERROR(IF(#REF!="ﾎﾞｳﾘﾝｸﾞ","◎",IF(OR(#REF!="陸上",#REF!="水泳",#REF!="卓球",#REF!="ﾎﾞｯﾁｬ",#REF!="ﾌﾗｲﾝｸﾞﾃﾞｨｽｸ",#REF!="ｱｰﾁｪﾘｰ",#REF!="砲丸投4.0kg"),INDEX(判定,MATCH(リスト!X239,縦リスト,0),MATCH(#REF!,横リスト,0)),"")),"×")</f>
        <v>×</v>
      </c>
      <c r="Q239" s="10" t="e">
        <f>IF(#REF!="","",IFERROR(IF(AND(#REF!="知的",#REF!="陸上"),INDEX(判定２,MATCH(リスト!Z239,縦リスト２,0),MATCH(#REF!,横リスト,0)),"×"),""))</f>
        <v>#REF!</v>
      </c>
      <c r="R239" s="10" t="str">
        <f>IFERROR(IF(AND(#REF!="精神",#REF!="陸上"),INDEX(判定２,MATCH(リスト!Z239,縦リスト２,0),MATCH(M239,横リスト,0)),""),"×")</f>
        <v>×</v>
      </c>
      <c r="S239" s="10" t="e">
        <f>IF(OR(AND(#REF!="知的",#REF!="陸上"),R239="×"),Q239,P239)</f>
        <v>#REF!</v>
      </c>
      <c r="T239" s="8" t="str">
        <f t="shared" si="3"/>
        <v>　</v>
      </c>
      <c r="X23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39" s="272"/>
      <c r="Z239" s="272" t="e">
        <f>#REF!&amp;#REF!</f>
        <v>#REF!</v>
      </c>
      <c r="AA239" s="272"/>
    </row>
    <row r="240" spans="1:27" ht="14.25" x14ac:dyDescent="0.15">
      <c r="A240" s="227"/>
      <c r="O240" s="10" t="e">
        <f>IF(OR(AND(#REF!="知的",#REF!="陸上"),R240="×"),Q240,P240)</f>
        <v>#REF!</v>
      </c>
      <c r="P240" s="10" t="str">
        <f>IFERROR(IF(#REF!="ﾎﾞｳﾘﾝｸﾞ","◎",IF(OR(#REF!="陸上",#REF!="水泳",#REF!="卓球",#REF!="ﾎﾞｯﾁｬ",#REF!="ﾌﾗｲﾝｸﾞﾃﾞｨｽｸ",#REF!="ｱｰﾁｪﾘｰ",#REF!="砲丸投4.0kg"),INDEX(判定,MATCH(リスト!X240,縦リスト,0),MATCH(#REF!,横リスト,0)),"")),"×")</f>
        <v>×</v>
      </c>
      <c r="Q240" s="10" t="e">
        <f>IF(#REF!="","",IFERROR(IF(AND(#REF!="知的",#REF!="陸上"),INDEX(判定２,MATCH(リスト!Z240,縦リスト２,0),MATCH(#REF!,横リスト,0)),"×"),""))</f>
        <v>#REF!</v>
      </c>
      <c r="R240" s="10" t="str">
        <f>IFERROR(IF(AND(#REF!="精神",#REF!="陸上"),INDEX(判定２,MATCH(リスト!Z240,縦リスト２,0),MATCH(M240,横リスト,0)),""),"×")</f>
        <v>×</v>
      </c>
      <c r="S240" s="10" t="e">
        <f>IF(OR(AND(#REF!="知的",#REF!="陸上"),R240="×"),Q240,P240)</f>
        <v>#REF!</v>
      </c>
      <c r="T240" s="8" t="str">
        <f t="shared" si="3"/>
        <v>　</v>
      </c>
      <c r="X24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40" s="272"/>
      <c r="Z240" s="272" t="e">
        <f>#REF!&amp;#REF!</f>
        <v>#REF!</v>
      </c>
      <c r="AA240" s="272"/>
    </row>
    <row r="241" spans="1:27" ht="14.25" x14ac:dyDescent="0.15">
      <c r="A241" s="227"/>
      <c r="O241" s="10" t="e">
        <f>IF(OR(AND(#REF!="知的",#REF!="陸上"),R241="×"),Q241,P241)</f>
        <v>#REF!</v>
      </c>
      <c r="P241" s="10" t="str">
        <f>IFERROR(IF(#REF!="ﾎﾞｳﾘﾝｸﾞ","◎",IF(OR(#REF!="陸上",#REF!="水泳",#REF!="卓球",#REF!="ﾎﾞｯﾁｬ",#REF!="ﾌﾗｲﾝｸﾞﾃﾞｨｽｸ",#REF!="ｱｰﾁｪﾘｰ",#REF!="砲丸投4.0kg"),INDEX(判定,MATCH(リスト!X241,縦リスト,0),MATCH(#REF!,横リスト,0)),"")),"×")</f>
        <v>×</v>
      </c>
      <c r="Q241" s="10" t="e">
        <f>IF(#REF!="","",IFERROR(IF(AND(#REF!="知的",#REF!="陸上"),INDEX(判定２,MATCH(リスト!Z241,縦リスト２,0),MATCH(#REF!,横リスト,0)),"×"),""))</f>
        <v>#REF!</v>
      </c>
      <c r="R241" s="10" t="str">
        <f>IFERROR(IF(AND(#REF!="精神",#REF!="陸上"),INDEX(判定２,MATCH(リスト!Z241,縦リスト２,0),MATCH(M241,横リスト,0)),""),"×")</f>
        <v>×</v>
      </c>
      <c r="S241" s="10" t="e">
        <f>IF(OR(AND(#REF!="知的",#REF!="陸上"),R241="×"),Q241,P241)</f>
        <v>#REF!</v>
      </c>
      <c r="T241" s="8" t="str">
        <f t="shared" si="3"/>
        <v>　</v>
      </c>
      <c r="X24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41" s="272"/>
      <c r="Z241" s="272" t="e">
        <f>#REF!&amp;#REF!</f>
        <v>#REF!</v>
      </c>
      <c r="AA241" s="272"/>
    </row>
    <row r="242" spans="1:27" ht="14.25" x14ac:dyDescent="0.15">
      <c r="A242" s="227"/>
      <c r="O242" s="10" t="e">
        <f>IF(OR(AND(#REF!="知的",#REF!="陸上"),R242="×"),Q242,P242)</f>
        <v>#REF!</v>
      </c>
      <c r="P242" s="10" t="str">
        <f>IFERROR(IF(#REF!="ﾎﾞｳﾘﾝｸﾞ","◎",IF(OR(#REF!="陸上",#REF!="水泳",#REF!="卓球",#REF!="ﾎﾞｯﾁｬ",#REF!="ﾌﾗｲﾝｸﾞﾃﾞｨｽｸ",#REF!="ｱｰﾁｪﾘｰ",#REF!="砲丸投4.0kg"),INDEX(判定,MATCH(リスト!X242,縦リスト,0),MATCH(#REF!,横リスト,0)),"")),"×")</f>
        <v>×</v>
      </c>
      <c r="Q242" s="10" t="e">
        <f>IF(#REF!="","",IFERROR(IF(AND(#REF!="知的",#REF!="陸上"),INDEX(判定２,MATCH(リスト!Z242,縦リスト２,0),MATCH(#REF!,横リスト,0)),"×"),""))</f>
        <v>#REF!</v>
      </c>
      <c r="R242" s="10" t="str">
        <f>IFERROR(IF(AND(#REF!="精神",#REF!="陸上"),INDEX(判定２,MATCH(リスト!Z242,縦リスト２,0),MATCH(M242,横リスト,0)),""),"×")</f>
        <v>×</v>
      </c>
      <c r="S242" s="10" t="e">
        <f>IF(OR(AND(#REF!="知的",#REF!="陸上"),R242="×"),Q242,P242)</f>
        <v>#REF!</v>
      </c>
      <c r="T242" s="8" t="str">
        <f t="shared" si="3"/>
        <v>　</v>
      </c>
      <c r="X24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42" s="272"/>
      <c r="Z242" s="272" t="e">
        <f>#REF!&amp;#REF!</f>
        <v>#REF!</v>
      </c>
      <c r="AA242" s="272"/>
    </row>
    <row r="243" spans="1:27" ht="14.25" x14ac:dyDescent="0.15">
      <c r="A243" s="227"/>
      <c r="O243" s="10" t="e">
        <f>IF(OR(AND(#REF!="知的",#REF!="陸上"),R243="×"),Q243,P243)</f>
        <v>#REF!</v>
      </c>
      <c r="P243" s="10" t="str">
        <f>IFERROR(IF(#REF!="ﾎﾞｳﾘﾝｸﾞ","◎",IF(OR(#REF!="陸上",#REF!="水泳",#REF!="卓球",#REF!="ﾎﾞｯﾁｬ",#REF!="ﾌﾗｲﾝｸﾞﾃﾞｨｽｸ",#REF!="ｱｰﾁｪﾘｰ",#REF!="砲丸投4.0kg"),INDEX(判定,MATCH(リスト!X243,縦リスト,0),MATCH(#REF!,横リスト,0)),"")),"×")</f>
        <v>×</v>
      </c>
      <c r="Q243" s="10" t="e">
        <f>IF(#REF!="","",IFERROR(IF(AND(#REF!="知的",#REF!="陸上"),INDEX(判定２,MATCH(リスト!Z243,縦リスト２,0),MATCH(#REF!,横リスト,0)),"×"),""))</f>
        <v>#REF!</v>
      </c>
      <c r="R243" s="10" t="str">
        <f>IFERROR(IF(AND(#REF!="精神",#REF!="陸上"),INDEX(判定２,MATCH(リスト!Z243,縦リスト２,0),MATCH(M243,横リスト,0)),""),"×")</f>
        <v>×</v>
      </c>
      <c r="S243" s="10" t="e">
        <f>IF(OR(AND(#REF!="知的",#REF!="陸上"),R243="×"),Q243,P243)</f>
        <v>#REF!</v>
      </c>
      <c r="T243" s="8" t="str">
        <f t="shared" si="3"/>
        <v>　</v>
      </c>
      <c r="X24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43" s="272"/>
      <c r="Z243" s="272" t="e">
        <f>#REF!&amp;#REF!</f>
        <v>#REF!</v>
      </c>
      <c r="AA243" s="272"/>
    </row>
    <row r="244" spans="1:27" ht="14.25" x14ac:dyDescent="0.15">
      <c r="A244" s="227"/>
      <c r="O244" s="10" t="e">
        <f>IF(OR(AND(#REF!="知的",#REF!="陸上"),R244="×"),Q244,P244)</f>
        <v>#REF!</v>
      </c>
      <c r="P244" s="10" t="str">
        <f>IFERROR(IF(#REF!="ﾎﾞｳﾘﾝｸﾞ","◎",IF(OR(#REF!="陸上",#REF!="水泳",#REF!="卓球",#REF!="ﾎﾞｯﾁｬ",#REF!="ﾌﾗｲﾝｸﾞﾃﾞｨｽｸ",#REF!="ｱｰﾁｪﾘｰ",#REF!="砲丸投4.0kg"),INDEX(判定,MATCH(リスト!X244,縦リスト,0),MATCH(#REF!,横リスト,0)),"")),"×")</f>
        <v>×</v>
      </c>
      <c r="Q244" s="10" t="e">
        <f>IF(#REF!="","",IFERROR(IF(AND(#REF!="知的",#REF!="陸上"),INDEX(判定２,MATCH(リスト!Z244,縦リスト２,0),MATCH(#REF!,横リスト,0)),"×"),""))</f>
        <v>#REF!</v>
      </c>
      <c r="R244" s="10" t="str">
        <f>IFERROR(IF(AND(#REF!="精神",#REF!="陸上"),INDEX(判定２,MATCH(リスト!Z244,縦リスト２,0),MATCH(M244,横リスト,0)),""),"×")</f>
        <v>×</v>
      </c>
      <c r="S244" s="10" t="e">
        <f>IF(OR(AND(#REF!="知的",#REF!="陸上"),R244="×"),Q244,P244)</f>
        <v>#REF!</v>
      </c>
      <c r="T244" s="8" t="str">
        <f t="shared" si="3"/>
        <v>　</v>
      </c>
      <c r="X24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44" s="272"/>
      <c r="Z244" s="272" t="e">
        <f>#REF!&amp;#REF!</f>
        <v>#REF!</v>
      </c>
      <c r="AA244" s="272"/>
    </row>
    <row r="245" spans="1:27" ht="14.25" x14ac:dyDescent="0.15">
      <c r="A245" s="227"/>
      <c r="O245" s="10" t="e">
        <f>IF(OR(AND(#REF!="知的",#REF!="陸上"),R245="×"),Q245,P245)</f>
        <v>#REF!</v>
      </c>
      <c r="P245" s="10" t="str">
        <f>IFERROR(IF(#REF!="ﾎﾞｳﾘﾝｸﾞ","◎",IF(OR(#REF!="陸上",#REF!="水泳",#REF!="卓球",#REF!="ﾎﾞｯﾁｬ",#REF!="ﾌﾗｲﾝｸﾞﾃﾞｨｽｸ",#REF!="ｱｰﾁｪﾘｰ",#REF!="砲丸投4.0kg"),INDEX(判定,MATCH(リスト!X245,縦リスト,0),MATCH(#REF!,横リスト,0)),"")),"×")</f>
        <v>×</v>
      </c>
      <c r="Q245" s="10" t="e">
        <f>IF(#REF!="","",IFERROR(IF(AND(#REF!="知的",#REF!="陸上"),INDEX(判定２,MATCH(リスト!Z245,縦リスト２,0),MATCH(#REF!,横リスト,0)),"×"),""))</f>
        <v>#REF!</v>
      </c>
      <c r="R245" s="10" t="str">
        <f>IFERROR(IF(AND(#REF!="精神",#REF!="陸上"),INDEX(判定２,MATCH(リスト!Z245,縦リスト２,0),MATCH(M245,横リスト,0)),""),"×")</f>
        <v>×</v>
      </c>
      <c r="S245" s="10" t="e">
        <f>IF(OR(AND(#REF!="知的",#REF!="陸上"),R245="×"),Q245,P245)</f>
        <v>#REF!</v>
      </c>
      <c r="T245" s="8" t="str">
        <f t="shared" si="3"/>
        <v>　</v>
      </c>
      <c r="X24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45" s="272"/>
      <c r="Z245" s="272" t="e">
        <f>#REF!&amp;#REF!</f>
        <v>#REF!</v>
      </c>
      <c r="AA245" s="272"/>
    </row>
    <row r="246" spans="1:27" ht="14.25" x14ac:dyDescent="0.15">
      <c r="A246" s="227"/>
      <c r="O246" s="10" t="e">
        <f>IF(OR(AND(#REF!="知的",#REF!="陸上"),R246="×"),Q246,P246)</f>
        <v>#REF!</v>
      </c>
      <c r="P246" s="10" t="str">
        <f>IFERROR(IF(#REF!="ﾎﾞｳﾘﾝｸﾞ","◎",IF(OR(#REF!="陸上",#REF!="水泳",#REF!="卓球",#REF!="ﾎﾞｯﾁｬ",#REF!="ﾌﾗｲﾝｸﾞﾃﾞｨｽｸ",#REF!="ｱｰﾁｪﾘｰ",#REF!="砲丸投4.0kg"),INDEX(判定,MATCH(リスト!X246,縦リスト,0),MATCH(#REF!,横リスト,0)),"")),"×")</f>
        <v>×</v>
      </c>
      <c r="Q246" s="10" t="e">
        <f>IF(#REF!="","",IFERROR(IF(AND(#REF!="知的",#REF!="陸上"),INDEX(判定２,MATCH(リスト!Z246,縦リスト２,0),MATCH(#REF!,横リスト,0)),"×"),""))</f>
        <v>#REF!</v>
      </c>
      <c r="R246" s="10" t="str">
        <f>IFERROR(IF(AND(#REF!="精神",#REF!="陸上"),INDEX(判定２,MATCH(リスト!Z246,縦リスト２,0),MATCH(M246,横リスト,0)),""),"×")</f>
        <v>×</v>
      </c>
      <c r="S246" s="10" t="e">
        <f>IF(OR(AND(#REF!="知的",#REF!="陸上"),R246="×"),Q246,P246)</f>
        <v>#REF!</v>
      </c>
      <c r="T246" s="8" t="str">
        <f t="shared" si="3"/>
        <v>　</v>
      </c>
      <c r="X24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46" s="272"/>
      <c r="Z246" s="272" t="e">
        <f>#REF!&amp;#REF!</f>
        <v>#REF!</v>
      </c>
      <c r="AA246" s="272"/>
    </row>
    <row r="247" spans="1:27" ht="14.25" x14ac:dyDescent="0.15">
      <c r="A247" s="227"/>
      <c r="O247" s="10" t="e">
        <f>IF(OR(AND(#REF!="知的",#REF!="陸上"),R247="×"),Q247,P247)</f>
        <v>#REF!</v>
      </c>
      <c r="P247" s="10" t="str">
        <f>IFERROR(IF(#REF!="ﾎﾞｳﾘﾝｸﾞ","◎",IF(OR(#REF!="陸上",#REF!="水泳",#REF!="卓球",#REF!="ﾎﾞｯﾁｬ",#REF!="ﾌﾗｲﾝｸﾞﾃﾞｨｽｸ",#REF!="ｱｰﾁｪﾘｰ",#REF!="砲丸投4.0kg"),INDEX(判定,MATCH(リスト!X247,縦リスト,0),MATCH(#REF!,横リスト,0)),"")),"×")</f>
        <v>×</v>
      </c>
      <c r="Q247" s="10" t="e">
        <f>IF(#REF!="","",IFERROR(IF(AND(#REF!="知的",#REF!="陸上"),INDEX(判定２,MATCH(リスト!Z247,縦リスト２,0),MATCH(#REF!,横リスト,0)),"×"),""))</f>
        <v>#REF!</v>
      </c>
      <c r="R247" s="10" t="str">
        <f>IFERROR(IF(AND(#REF!="精神",#REF!="陸上"),INDEX(判定２,MATCH(リスト!Z247,縦リスト２,0),MATCH(M247,横リスト,0)),""),"×")</f>
        <v>×</v>
      </c>
      <c r="S247" s="10" t="e">
        <f>IF(OR(AND(#REF!="知的",#REF!="陸上"),R247="×"),Q247,P247)</f>
        <v>#REF!</v>
      </c>
      <c r="T247" s="8" t="str">
        <f t="shared" si="3"/>
        <v>　</v>
      </c>
      <c r="X24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47" s="272"/>
      <c r="Z247" s="272" t="e">
        <f>#REF!&amp;#REF!</f>
        <v>#REF!</v>
      </c>
      <c r="AA247" s="272"/>
    </row>
    <row r="248" spans="1:27" ht="14.25" x14ac:dyDescent="0.15">
      <c r="A248" s="227"/>
      <c r="O248" s="10" t="e">
        <f>IF(OR(AND(#REF!="知的",#REF!="陸上"),R248="×"),Q248,P248)</f>
        <v>#REF!</v>
      </c>
      <c r="P248" s="10" t="str">
        <f>IFERROR(IF(#REF!="ﾎﾞｳﾘﾝｸﾞ","◎",IF(OR(#REF!="陸上",#REF!="水泳",#REF!="卓球",#REF!="ﾎﾞｯﾁｬ",#REF!="ﾌﾗｲﾝｸﾞﾃﾞｨｽｸ",#REF!="ｱｰﾁｪﾘｰ",#REF!="砲丸投4.0kg"),INDEX(判定,MATCH(リスト!X248,縦リスト,0),MATCH(#REF!,横リスト,0)),"")),"×")</f>
        <v>×</v>
      </c>
      <c r="Q248" s="10" t="e">
        <f>IF(#REF!="","",IFERROR(IF(AND(#REF!="知的",#REF!="陸上"),INDEX(判定２,MATCH(リスト!Z248,縦リスト２,0),MATCH(#REF!,横リスト,0)),"×"),""))</f>
        <v>#REF!</v>
      </c>
      <c r="R248" s="10" t="str">
        <f>IFERROR(IF(AND(#REF!="精神",#REF!="陸上"),INDEX(判定２,MATCH(リスト!Z248,縦リスト２,0),MATCH(M248,横リスト,0)),""),"×")</f>
        <v>×</v>
      </c>
      <c r="S248" s="10" t="e">
        <f>IF(OR(AND(#REF!="知的",#REF!="陸上"),R248="×"),Q248,P248)</f>
        <v>#REF!</v>
      </c>
      <c r="T248" s="8" t="str">
        <f t="shared" si="3"/>
        <v>　</v>
      </c>
      <c r="X24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48" s="272"/>
      <c r="Z248" s="272" t="e">
        <f>#REF!&amp;#REF!</f>
        <v>#REF!</v>
      </c>
      <c r="AA248" s="272"/>
    </row>
    <row r="249" spans="1:27" ht="14.25" x14ac:dyDescent="0.15">
      <c r="A249" s="227"/>
      <c r="O249" s="10" t="e">
        <f>IF(OR(AND(#REF!="知的",#REF!="陸上"),R249="×"),Q249,P249)</f>
        <v>#REF!</v>
      </c>
      <c r="P249" s="10" t="str">
        <f>IFERROR(IF(#REF!="ﾎﾞｳﾘﾝｸﾞ","◎",IF(OR(#REF!="陸上",#REF!="水泳",#REF!="卓球",#REF!="ﾎﾞｯﾁｬ",#REF!="ﾌﾗｲﾝｸﾞﾃﾞｨｽｸ",#REF!="ｱｰﾁｪﾘｰ",#REF!="砲丸投4.0kg"),INDEX(判定,MATCH(リスト!X249,縦リスト,0),MATCH(#REF!,横リスト,0)),"")),"×")</f>
        <v>×</v>
      </c>
      <c r="Q249" s="10" t="e">
        <f>IF(#REF!="","",IFERROR(IF(AND(#REF!="知的",#REF!="陸上"),INDEX(判定２,MATCH(リスト!Z249,縦リスト２,0),MATCH(#REF!,横リスト,0)),"×"),""))</f>
        <v>#REF!</v>
      </c>
      <c r="R249" s="10" t="str">
        <f>IFERROR(IF(AND(#REF!="精神",#REF!="陸上"),INDEX(判定２,MATCH(リスト!Z249,縦リスト２,0),MATCH(M249,横リスト,0)),""),"×")</f>
        <v>×</v>
      </c>
      <c r="S249" s="10" t="e">
        <f>IF(OR(AND(#REF!="知的",#REF!="陸上"),R249="×"),Q249,P249)</f>
        <v>#REF!</v>
      </c>
      <c r="T249" s="8" t="str">
        <f t="shared" si="3"/>
        <v>　</v>
      </c>
      <c r="X24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49" s="272"/>
      <c r="Z249" s="272" t="e">
        <f>#REF!&amp;#REF!</f>
        <v>#REF!</v>
      </c>
      <c r="AA249" s="272"/>
    </row>
    <row r="250" spans="1:27" ht="14.25" x14ac:dyDescent="0.15">
      <c r="A250" s="227"/>
      <c r="O250" s="10" t="e">
        <f>IF(OR(AND(#REF!="知的",#REF!="陸上"),R250="×"),Q250,P250)</f>
        <v>#REF!</v>
      </c>
      <c r="P250" s="10" t="str">
        <f>IFERROR(IF(#REF!="ﾎﾞｳﾘﾝｸﾞ","◎",IF(OR(#REF!="陸上",#REF!="水泳",#REF!="卓球",#REF!="ﾎﾞｯﾁｬ",#REF!="ﾌﾗｲﾝｸﾞﾃﾞｨｽｸ",#REF!="ｱｰﾁｪﾘｰ",#REF!="砲丸投4.0kg"),INDEX(判定,MATCH(リスト!X250,縦リスト,0),MATCH(#REF!,横リスト,0)),"")),"×")</f>
        <v>×</v>
      </c>
      <c r="Q250" s="10" t="e">
        <f>IF(#REF!="","",IFERROR(IF(AND(#REF!="知的",#REF!="陸上"),INDEX(判定２,MATCH(リスト!Z250,縦リスト２,0),MATCH(#REF!,横リスト,0)),"×"),""))</f>
        <v>#REF!</v>
      </c>
      <c r="R250" s="10" t="str">
        <f>IFERROR(IF(AND(#REF!="精神",#REF!="陸上"),INDEX(判定２,MATCH(リスト!Z250,縦リスト２,0),MATCH(M250,横リスト,0)),""),"×")</f>
        <v>×</v>
      </c>
      <c r="S250" s="10" t="e">
        <f>IF(OR(AND(#REF!="知的",#REF!="陸上"),R250="×"),Q250,P250)</f>
        <v>#REF!</v>
      </c>
      <c r="T250" s="8" t="str">
        <f t="shared" si="3"/>
        <v>　</v>
      </c>
      <c r="X25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50" s="272"/>
      <c r="Z250" s="272" t="e">
        <f>#REF!&amp;#REF!</f>
        <v>#REF!</v>
      </c>
      <c r="AA250" s="272"/>
    </row>
    <row r="251" spans="1:27" ht="14.25" x14ac:dyDescent="0.15">
      <c r="A251" s="227"/>
      <c r="O251" s="10" t="e">
        <f>IF(OR(AND(#REF!="知的",#REF!="陸上"),R251="×"),Q251,P251)</f>
        <v>#REF!</v>
      </c>
      <c r="P251" s="10" t="str">
        <f>IFERROR(IF(#REF!="ﾎﾞｳﾘﾝｸﾞ","◎",IF(OR(#REF!="陸上",#REF!="水泳",#REF!="卓球",#REF!="ﾎﾞｯﾁｬ",#REF!="ﾌﾗｲﾝｸﾞﾃﾞｨｽｸ",#REF!="ｱｰﾁｪﾘｰ",#REF!="砲丸投4.0kg"),INDEX(判定,MATCH(リスト!X251,縦リスト,0),MATCH(#REF!,横リスト,0)),"")),"×")</f>
        <v>×</v>
      </c>
      <c r="Q251" s="10" t="e">
        <f>IF(#REF!="","",IFERROR(IF(AND(#REF!="知的",#REF!="陸上"),INDEX(判定２,MATCH(リスト!Z251,縦リスト２,0),MATCH(#REF!,横リスト,0)),"×"),""))</f>
        <v>#REF!</v>
      </c>
      <c r="R251" s="10" t="str">
        <f>IFERROR(IF(AND(#REF!="精神",#REF!="陸上"),INDEX(判定２,MATCH(リスト!Z251,縦リスト２,0),MATCH(M251,横リスト,0)),""),"×")</f>
        <v>×</v>
      </c>
      <c r="S251" s="10" t="e">
        <f>IF(OR(AND(#REF!="知的",#REF!="陸上"),R251="×"),Q251,P251)</f>
        <v>#REF!</v>
      </c>
      <c r="T251" s="8" t="str">
        <f t="shared" si="3"/>
        <v>　</v>
      </c>
      <c r="X25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51" s="272"/>
      <c r="Z251" s="272" t="e">
        <f>#REF!&amp;#REF!</f>
        <v>#REF!</v>
      </c>
      <c r="AA251" s="272"/>
    </row>
    <row r="252" spans="1:27" ht="14.25" x14ac:dyDescent="0.15">
      <c r="A252" s="227"/>
      <c r="O252" s="10" t="e">
        <f>IF(OR(AND(#REF!="知的",#REF!="陸上"),R252="×"),Q252,P252)</f>
        <v>#REF!</v>
      </c>
      <c r="P252" s="10" t="str">
        <f>IFERROR(IF(#REF!="ﾎﾞｳﾘﾝｸﾞ","◎",IF(OR(#REF!="陸上",#REF!="水泳",#REF!="卓球",#REF!="ﾎﾞｯﾁｬ",#REF!="ﾌﾗｲﾝｸﾞﾃﾞｨｽｸ",#REF!="ｱｰﾁｪﾘｰ",#REF!="砲丸投4.0kg"),INDEX(判定,MATCH(リスト!X252,縦リスト,0),MATCH(#REF!,横リスト,0)),"")),"×")</f>
        <v>×</v>
      </c>
      <c r="Q252" s="10" t="e">
        <f>IF(#REF!="","",IFERROR(IF(AND(#REF!="知的",#REF!="陸上"),INDEX(判定２,MATCH(リスト!Z252,縦リスト２,0),MATCH(#REF!,横リスト,0)),"×"),""))</f>
        <v>#REF!</v>
      </c>
      <c r="R252" s="10" t="str">
        <f>IFERROR(IF(AND(#REF!="精神",#REF!="陸上"),INDEX(判定２,MATCH(リスト!Z252,縦リスト２,0),MATCH(M252,横リスト,0)),""),"×")</f>
        <v>×</v>
      </c>
      <c r="S252" s="10" t="e">
        <f>IF(OR(AND(#REF!="知的",#REF!="陸上"),R252="×"),Q252,P252)</f>
        <v>#REF!</v>
      </c>
      <c r="T252" s="8" t="str">
        <f t="shared" si="3"/>
        <v>　</v>
      </c>
      <c r="X25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52" s="272"/>
      <c r="Z252" s="272" t="e">
        <f>#REF!&amp;#REF!</f>
        <v>#REF!</v>
      </c>
      <c r="AA252" s="272"/>
    </row>
    <row r="253" spans="1:27" ht="14.25" x14ac:dyDescent="0.15">
      <c r="A253" s="227"/>
      <c r="O253" s="10" t="e">
        <f>IF(OR(AND(#REF!="知的",#REF!="陸上"),R253="×"),Q253,P253)</f>
        <v>#REF!</v>
      </c>
      <c r="P253" s="10" t="str">
        <f>IFERROR(IF(#REF!="ﾎﾞｳﾘﾝｸﾞ","◎",IF(OR(#REF!="陸上",#REF!="水泳",#REF!="卓球",#REF!="ﾎﾞｯﾁｬ",#REF!="ﾌﾗｲﾝｸﾞﾃﾞｨｽｸ",#REF!="ｱｰﾁｪﾘｰ",#REF!="砲丸投4.0kg"),INDEX(判定,MATCH(リスト!X253,縦リスト,0),MATCH(#REF!,横リスト,0)),"")),"×")</f>
        <v>×</v>
      </c>
      <c r="Q253" s="10" t="e">
        <f>IF(#REF!="","",IFERROR(IF(AND(#REF!="知的",#REF!="陸上"),INDEX(判定２,MATCH(リスト!Z253,縦リスト２,0),MATCH(#REF!,横リスト,0)),"×"),""))</f>
        <v>#REF!</v>
      </c>
      <c r="R253" s="10" t="str">
        <f>IFERROR(IF(AND(#REF!="精神",#REF!="陸上"),INDEX(判定２,MATCH(リスト!Z253,縦リスト２,0),MATCH(M253,横リスト,0)),""),"×")</f>
        <v>×</v>
      </c>
      <c r="S253" s="10" t="e">
        <f>IF(OR(AND(#REF!="知的",#REF!="陸上"),R253="×"),Q253,P253)</f>
        <v>#REF!</v>
      </c>
      <c r="T253" s="8" t="str">
        <f t="shared" si="3"/>
        <v>　</v>
      </c>
      <c r="X25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53" s="272"/>
      <c r="Z253" s="272" t="e">
        <f>#REF!&amp;#REF!</f>
        <v>#REF!</v>
      </c>
      <c r="AA253" s="272"/>
    </row>
    <row r="254" spans="1:27" ht="14.25" x14ac:dyDescent="0.15">
      <c r="A254" s="227"/>
      <c r="O254" s="10" t="e">
        <f>IF(OR(AND(#REF!="知的",#REF!="陸上"),R254="×"),Q254,P254)</f>
        <v>#REF!</v>
      </c>
      <c r="P254" s="10" t="str">
        <f>IFERROR(IF(#REF!="ﾎﾞｳﾘﾝｸﾞ","◎",IF(OR(#REF!="陸上",#REF!="水泳",#REF!="卓球",#REF!="ﾎﾞｯﾁｬ",#REF!="ﾌﾗｲﾝｸﾞﾃﾞｨｽｸ",#REF!="ｱｰﾁｪﾘｰ",#REF!="砲丸投4.0kg"),INDEX(判定,MATCH(リスト!X254,縦リスト,0),MATCH(#REF!,横リスト,0)),"")),"×")</f>
        <v>×</v>
      </c>
      <c r="Q254" s="10" t="e">
        <f>IF(#REF!="","",IFERROR(IF(AND(#REF!="知的",#REF!="陸上"),INDEX(判定２,MATCH(リスト!Z254,縦リスト２,0),MATCH(#REF!,横リスト,0)),"×"),""))</f>
        <v>#REF!</v>
      </c>
      <c r="R254" s="10" t="str">
        <f>IFERROR(IF(AND(#REF!="精神",#REF!="陸上"),INDEX(判定２,MATCH(リスト!Z254,縦リスト２,0),MATCH(M254,横リスト,0)),""),"×")</f>
        <v>×</v>
      </c>
      <c r="S254" s="10" t="e">
        <f>IF(OR(AND(#REF!="知的",#REF!="陸上"),R254="×"),Q254,P254)</f>
        <v>#REF!</v>
      </c>
      <c r="T254" s="8" t="str">
        <f t="shared" si="3"/>
        <v>　</v>
      </c>
      <c r="X25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54" s="272"/>
      <c r="Z254" s="272" t="e">
        <f>#REF!&amp;#REF!</f>
        <v>#REF!</v>
      </c>
      <c r="AA254" s="272"/>
    </row>
    <row r="255" spans="1:27" ht="14.25" x14ac:dyDescent="0.15">
      <c r="A255" s="227"/>
      <c r="O255" s="10" t="e">
        <f>IF(OR(AND(#REF!="知的",#REF!="陸上"),R255="×"),Q255,P255)</f>
        <v>#REF!</v>
      </c>
      <c r="P255" s="10" t="str">
        <f>IFERROR(IF(#REF!="ﾎﾞｳﾘﾝｸﾞ","◎",IF(OR(#REF!="陸上",#REF!="水泳",#REF!="卓球",#REF!="ﾎﾞｯﾁｬ",#REF!="ﾌﾗｲﾝｸﾞﾃﾞｨｽｸ",#REF!="ｱｰﾁｪﾘｰ",#REF!="砲丸投4.0kg"),INDEX(判定,MATCH(リスト!X255,縦リスト,0),MATCH(#REF!,横リスト,0)),"")),"×")</f>
        <v>×</v>
      </c>
      <c r="Q255" s="10" t="e">
        <f>IF(#REF!="","",IFERROR(IF(AND(#REF!="知的",#REF!="陸上"),INDEX(判定２,MATCH(リスト!Z255,縦リスト２,0),MATCH(#REF!,横リスト,0)),"×"),""))</f>
        <v>#REF!</v>
      </c>
      <c r="R255" s="10" t="str">
        <f>IFERROR(IF(AND(#REF!="精神",#REF!="陸上"),INDEX(判定２,MATCH(リスト!Z255,縦リスト２,0),MATCH(M255,横リスト,0)),""),"×")</f>
        <v>×</v>
      </c>
      <c r="S255" s="10" t="e">
        <f>IF(OR(AND(#REF!="知的",#REF!="陸上"),R255="×"),Q255,P255)</f>
        <v>#REF!</v>
      </c>
      <c r="T255" s="8" t="str">
        <f t="shared" si="3"/>
        <v>　</v>
      </c>
      <c r="X25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55" s="272"/>
      <c r="Z255" s="272" t="e">
        <f>#REF!&amp;#REF!</f>
        <v>#REF!</v>
      </c>
      <c r="AA255" s="272"/>
    </row>
    <row r="256" spans="1:27" ht="14.25" x14ac:dyDescent="0.15">
      <c r="A256" s="227"/>
      <c r="O256" s="10" t="e">
        <f>IF(OR(AND(#REF!="知的",#REF!="陸上"),R256="×"),Q256,P256)</f>
        <v>#REF!</v>
      </c>
      <c r="P256" s="10" t="str">
        <f>IFERROR(IF(#REF!="ﾎﾞｳﾘﾝｸﾞ","◎",IF(OR(#REF!="陸上",#REF!="水泳",#REF!="卓球",#REF!="ﾎﾞｯﾁｬ",#REF!="ﾌﾗｲﾝｸﾞﾃﾞｨｽｸ",#REF!="ｱｰﾁｪﾘｰ",#REF!="砲丸投4.0kg"),INDEX(判定,MATCH(リスト!X256,縦リスト,0),MATCH(#REF!,横リスト,0)),"")),"×")</f>
        <v>×</v>
      </c>
      <c r="Q256" s="10" t="e">
        <f>IF(#REF!="","",IFERROR(IF(AND(#REF!="知的",#REF!="陸上"),INDEX(判定２,MATCH(リスト!Z256,縦リスト２,0),MATCH(#REF!,横リスト,0)),"×"),""))</f>
        <v>#REF!</v>
      </c>
      <c r="R256" s="10" t="str">
        <f>IFERROR(IF(AND(#REF!="精神",#REF!="陸上"),INDEX(判定２,MATCH(リスト!Z256,縦リスト２,0),MATCH(M256,横リスト,0)),""),"×")</f>
        <v>×</v>
      </c>
      <c r="S256" s="10" t="e">
        <f>IF(OR(AND(#REF!="知的",#REF!="陸上"),R256="×"),Q256,P256)</f>
        <v>#REF!</v>
      </c>
      <c r="T256" s="8" t="str">
        <f t="shared" si="3"/>
        <v>　</v>
      </c>
      <c r="X25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56" s="272"/>
      <c r="Z256" s="272" t="e">
        <f>#REF!&amp;#REF!</f>
        <v>#REF!</v>
      </c>
      <c r="AA256" s="272"/>
    </row>
    <row r="257" spans="1:27" ht="14.25" x14ac:dyDescent="0.15">
      <c r="A257" s="227"/>
      <c r="O257" s="10" t="e">
        <f>IF(OR(AND(#REF!="知的",#REF!="陸上"),R257="×"),Q257,P257)</f>
        <v>#REF!</v>
      </c>
      <c r="P257" s="10" t="str">
        <f>IFERROR(IF(#REF!="ﾎﾞｳﾘﾝｸﾞ","◎",IF(OR(#REF!="陸上",#REF!="水泳",#REF!="卓球",#REF!="ﾎﾞｯﾁｬ",#REF!="ﾌﾗｲﾝｸﾞﾃﾞｨｽｸ",#REF!="ｱｰﾁｪﾘｰ",#REF!="砲丸投4.0kg"),INDEX(判定,MATCH(リスト!X257,縦リスト,0),MATCH(#REF!,横リスト,0)),"")),"×")</f>
        <v>×</v>
      </c>
      <c r="Q257" s="10" t="e">
        <f>IF(#REF!="","",IFERROR(IF(AND(#REF!="知的",#REF!="陸上"),INDEX(判定２,MATCH(リスト!Z257,縦リスト２,0),MATCH(#REF!,横リスト,0)),"×"),""))</f>
        <v>#REF!</v>
      </c>
      <c r="R257" s="10" t="str">
        <f>IFERROR(IF(AND(#REF!="精神",#REF!="陸上"),INDEX(判定２,MATCH(リスト!Z257,縦リスト２,0),MATCH(M257,横リスト,0)),""),"×")</f>
        <v>×</v>
      </c>
      <c r="S257" s="10" t="e">
        <f>IF(OR(AND(#REF!="知的",#REF!="陸上"),R257="×"),Q257,P257)</f>
        <v>#REF!</v>
      </c>
      <c r="T257" s="8" t="str">
        <f t="shared" si="3"/>
        <v>　</v>
      </c>
      <c r="X25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57" s="272"/>
      <c r="Z257" s="272" t="e">
        <f>#REF!&amp;#REF!</f>
        <v>#REF!</v>
      </c>
      <c r="AA257" s="272"/>
    </row>
    <row r="258" spans="1:27" ht="14.25" x14ac:dyDescent="0.15">
      <c r="A258" s="227"/>
      <c r="O258" s="10" t="e">
        <f>IF(OR(AND(#REF!="知的",#REF!="陸上"),R258="×"),Q258,P258)</f>
        <v>#REF!</v>
      </c>
      <c r="P258" s="10" t="str">
        <f>IFERROR(IF(#REF!="ﾎﾞｳﾘﾝｸﾞ","◎",IF(OR(#REF!="陸上",#REF!="水泳",#REF!="卓球",#REF!="ﾎﾞｯﾁｬ",#REF!="ﾌﾗｲﾝｸﾞﾃﾞｨｽｸ",#REF!="ｱｰﾁｪﾘｰ",#REF!="砲丸投4.0kg"),INDEX(判定,MATCH(リスト!X258,縦リスト,0),MATCH(#REF!,横リスト,0)),"")),"×")</f>
        <v>×</v>
      </c>
      <c r="Q258" s="10" t="e">
        <f>IF(#REF!="","",IFERROR(IF(AND(#REF!="知的",#REF!="陸上"),INDEX(判定２,MATCH(リスト!Z258,縦リスト２,0),MATCH(#REF!,横リスト,0)),"×"),""))</f>
        <v>#REF!</v>
      </c>
      <c r="R258" s="10" t="str">
        <f>IFERROR(IF(AND(#REF!="精神",#REF!="陸上"),INDEX(判定２,MATCH(リスト!Z258,縦リスト２,0),MATCH(M258,横リスト,0)),""),"×")</f>
        <v>×</v>
      </c>
      <c r="S258" s="10" t="e">
        <f>IF(OR(AND(#REF!="知的",#REF!="陸上"),R258="×"),Q258,P258)</f>
        <v>#REF!</v>
      </c>
      <c r="T258" s="8" t="str">
        <f t="shared" si="3"/>
        <v>　</v>
      </c>
      <c r="X25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58" s="272"/>
      <c r="Z258" s="272" t="e">
        <f>#REF!&amp;#REF!</f>
        <v>#REF!</v>
      </c>
      <c r="AA258" s="272"/>
    </row>
    <row r="259" spans="1:27" ht="14.25" x14ac:dyDescent="0.15">
      <c r="O259" s="10" t="e">
        <f>IF(OR(AND(#REF!="知的",#REF!="陸上"),R259="×"),Q259,P259)</f>
        <v>#REF!</v>
      </c>
      <c r="P259" s="10" t="str">
        <f>IFERROR(IF(#REF!="ﾎﾞｳﾘﾝｸﾞ","◎",IF(OR(#REF!="陸上",#REF!="水泳",#REF!="卓球",#REF!="ﾎﾞｯﾁｬ",#REF!="ﾌﾗｲﾝｸﾞﾃﾞｨｽｸ",#REF!="ｱｰﾁｪﾘｰ",#REF!="砲丸投4.0kg"),INDEX(判定,MATCH(リスト!X259,縦リスト,0),MATCH(#REF!,横リスト,0)),"")),"×")</f>
        <v>×</v>
      </c>
      <c r="Q259" s="10" t="e">
        <f>IF(#REF!="","",IFERROR(IF(AND(#REF!="知的",#REF!="陸上"),INDEX(判定２,MATCH(リスト!Z259,縦リスト２,0),MATCH(#REF!,横リスト,0)),"×"),""))</f>
        <v>#REF!</v>
      </c>
      <c r="R259" s="10" t="str">
        <f>IFERROR(IF(AND(#REF!="精神",#REF!="陸上"),INDEX(判定２,MATCH(リスト!Z259,縦リスト２,0),MATCH(M259,横リスト,0)),""),"×")</f>
        <v>×</v>
      </c>
      <c r="S259" s="10" t="e">
        <f>IF(OR(AND(#REF!="知的",#REF!="陸上"),R259="×"),Q259,P259)</f>
        <v>#REF!</v>
      </c>
      <c r="T259" s="8" t="str">
        <f t="shared" si="3"/>
        <v>　</v>
      </c>
      <c r="X25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59" s="272"/>
      <c r="Z259" s="272" t="e">
        <f>#REF!&amp;#REF!</f>
        <v>#REF!</v>
      </c>
      <c r="AA259" s="272"/>
    </row>
    <row r="260" spans="1:27" ht="14.25" x14ac:dyDescent="0.15">
      <c r="O260" s="10" t="e">
        <f>IF(OR(AND(#REF!="知的",#REF!="陸上"),R260="×"),Q260,P260)</f>
        <v>#REF!</v>
      </c>
      <c r="P260" s="10" t="str">
        <f>IFERROR(IF(#REF!="ﾎﾞｳﾘﾝｸﾞ","◎",IF(OR(#REF!="陸上",#REF!="水泳",#REF!="卓球",#REF!="ﾎﾞｯﾁｬ",#REF!="ﾌﾗｲﾝｸﾞﾃﾞｨｽｸ",#REF!="ｱｰﾁｪﾘｰ",#REF!="砲丸投4.0kg"),INDEX(判定,MATCH(リスト!X260,縦リスト,0),MATCH(#REF!,横リスト,0)),"")),"×")</f>
        <v>×</v>
      </c>
      <c r="Q260" s="10" t="e">
        <f>IF(#REF!="","",IFERROR(IF(AND(#REF!="知的",#REF!="陸上"),INDEX(判定２,MATCH(リスト!Z260,縦リスト２,0),MATCH(#REF!,横リスト,0)),"×"),""))</f>
        <v>#REF!</v>
      </c>
      <c r="R260" s="10" t="str">
        <f>IFERROR(IF(AND(#REF!="精神",#REF!="陸上"),INDEX(判定２,MATCH(リスト!Z260,縦リスト２,0),MATCH(M260,横リスト,0)),""),"×")</f>
        <v>×</v>
      </c>
      <c r="S260" s="10" t="e">
        <f>IF(OR(AND(#REF!="知的",#REF!="陸上"),R260="×"),Q260,P260)</f>
        <v>#REF!</v>
      </c>
      <c r="T260" s="8" t="str">
        <f t="shared" ref="T260:T323" si="4">N262&amp;"　"&amp;L262</f>
        <v>　</v>
      </c>
      <c r="X26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60" s="272"/>
      <c r="Z260" s="272" t="e">
        <f>#REF!&amp;#REF!</f>
        <v>#REF!</v>
      </c>
      <c r="AA260" s="272"/>
    </row>
    <row r="261" spans="1:27" ht="14.25" x14ac:dyDescent="0.15">
      <c r="O261" s="10" t="e">
        <f>IF(OR(AND(#REF!="知的",#REF!="陸上"),R261="×"),Q261,P261)</f>
        <v>#REF!</v>
      </c>
      <c r="P261" s="10" t="str">
        <f>IFERROR(IF(#REF!="ﾎﾞｳﾘﾝｸﾞ","◎",IF(OR(#REF!="陸上",#REF!="水泳",#REF!="卓球",#REF!="ﾎﾞｯﾁｬ",#REF!="ﾌﾗｲﾝｸﾞﾃﾞｨｽｸ",#REF!="ｱｰﾁｪﾘｰ",#REF!="砲丸投4.0kg"),INDEX(判定,MATCH(リスト!X261,縦リスト,0),MATCH(#REF!,横リスト,0)),"")),"×")</f>
        <v>×</v>
      </c>
      <c r="Q261" s="10" t="e">
        <f>IF(#REF!="","",IFERROR(IF(AND(#REF!="知的",#REF!="陸上"),INDEX(判定２,MATCH(リスト!Z261,縦リスト２,0),MATCH(#REF!,横リスト,0)),"×"),""))</f>
        <v>#REF!</v>
      </c>
      <c r="R261" s="10" t="str">
        <f>IFERROR(IF(AND(#REF!="精神",#REF!="陸上"),INDEX(判定２,MATCH(リスト!Z261,縦リスト２,0),MATCH(M261,横リスト,0)),""),"×")</f>
        <v>×</v>
      </c>
      <c r="S261" s="10" t="e">
        <f>IF(OR(AND(#REF!="知的",#REF!="陸上"),R261="×"),Q261,P261)</f>
        <v>#REF!</v>
      </c>
      <c r="T261" s="8" t="str">
        <f t="shared" si="4"/>
        <v>　</v>
      </c>
      <c r="X26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61" s="272"/>
      <c r="Z261" s="272" t="e">
        <f>#REF!&amp;#REF!</f>
        <v>#REF!</v>
      </c>
      <c r="AA261" s="272"/>
    </row>
    <row r="262" spans="1:27" ht="14.25" x14ac:dyDescent="0.15">
      <c r="O262" s="10" t="e">
        <f>IF(OR(AND(#REF!="知的",#REF!="陸上"),R262="×"),Q262,P262)</f>
        <v>#REF!</v>
      </c>
      <c r="P262" s="10" t="str">
        <f>IFERROR(IF(#REF!="ﾎﾞｳﾘﾝｸﾞ","◎",IF(OR(#REF!="陸上",#REF!="水泳",#REF!="卓球",#REF!="ﾎﾞｯﾁｬ",#REF!="ﾌﾗｲﾝｸﾞﾃﾞｨｽｸ",#REF!="ｱｰﾁｪﾘｰ",#REF!="砲丸投4.0kg"),INDEX(判定,MATCH(リスト!X262,縦リスト,0),MATCH(#REF!,横リスト,0)),"")),"×")</f>
        <v>×</v>
      </c>
      <c r="Q262" s="10" t="e">
        <f>IF(#REF!="","",IFERROR(IF(AND(#REF!="知的",#REF!="陸上"),INDEX(判定２,MATCH(リスト!Z262,縦リスト２,0),MATCH(#REF!,横リスト,0)),"×"),""))</f>
        <v>#REF!</v>
      </c>
      <c r="R262" s="10" t="str">
        <f>IFERROR(IF(AND(#REF!="精神",#REF!="陸上"),INDEX(判定２,MATCH(リスト!Z262,縦リスト２,0),MATCH(M262,横リスト,0)),""),"×")</f>
        <v>×</v>
      </c>
      <c r="S262" s="10" t="e">
        <f>IF(OR(AND(#REF!="知的",#REF!="陸上"),R262="×"),Q262,P262)</f>
        <v>#REF!</v>
      </c>
      <c r="T262" s="8" t="str">
        <f t="shared" si="4"/>
        <v>　</v>
      </c>
      <c r="X26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62" s="272"/>
      <c r="Z262" s="272" t="e">
        <f>#REF!&amp;#REF!</f>
        <v>#REF!</v>
      </c>
      <c r="AA262" s="272"/>
    </row>
    <row r="263" spans="1:27" ht="14.25" x14ac:dyDescent="0.15">
      <c r="O263" s="10" t="e">
        <f>IF(OR(AND(#REF!="知的",#REF!="陸上"),R263="×"),Q263,P263)</f>
        <v>#REF!</v>
      </c>
      <c r="P263" s="10" t="str">
        <f>IFERROR(IF(#REF!="ﾎﾞｳﾘﾝｸﾞ","◎",IF(OR(#REF!="陸上",#REF!="水泳",#REF!="卓球",#REF!="ﾎﾞｯﾁｬ",#REF!="ﾌﾗｲﾝｸﾞﾃﾞｨｽｸ",#REF!="ｱｰﾁｪﾘｰ",#REF!="砲丸投4.0kg"),INDEX(判定,MATCH(リスト!X263,縦リスト,0),MATCH(#REF!,横リスト,0)),"")),"×")</f>
        <v>×</v>
      </c>
      <c r="Q263" s="10" t="e">
        <f>IF(#REF!="","",IFERROR(IF(AND(#REF!="知的",#REF!="陸上"),INDEX(判定２,MATCH(リスト!Z263,縦リスト２,0),MATCH(#REF!,横リスト,0)),"×"),""))</f>
        <v>#REF!</v>
      </c>
      <c r="R263" s="10" t="str">
        <f>IFERROR(IF(AND(#REF!="精神",#REF!="陸上"),INDEX(判定２,MATCH(リスト!Z263,縦リスト２,0),MATCH(M263,横リスト,0)),""),"×")</f>
        <v>×</v>
      </c>
      <c r="S263" s="10" t="e">
        <f>IF(OR(AND(#REF!="知的",#REF!="陸上"),R263="×"),Q263,P263)</f>
        <v>#REF!</v>
      </c>
      <c r="T263" s="8" t="str">
        <f t="shared" si="4"/>
        <v>　</v>
      </c>
      <c r="X26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63" s="272"/>
      <c r="Z263" s="272" t="e">
        <f>#REF!&amp;#REF!</f>
        <v>#REF!</v>
      </c>
      <c r="AA263" s="272"/>
    </row>
    <row r="264" spans="1:27" ht="14.25" x14ac:dyDescent="0.15">
      <c r="O264" s="10" t="e">
        <f>IF(OR(AND(#REF!="知的",#REF!="陸上"),R264="×"),Q264,P264)</f>
        <v>#REF!</v>
      </c>
      <c r="P264" s="10" t="str">
        <f>IFERROR(IF(#REF!="ﾎﾞｳﾘﾝｸﾞ","◎",IF(OR(#REF!="陸上",#REF!="水泳",#REF!="卓球",#REF!="ﾎﾞｯﾁｬ",#REF!="ﾌﾗｲﾝｸﾞﾃﾞｨｽｸ",#REF!="ｱｰﾁｪﾘｰ",#REF!="砲丸投4.0kg"),INDEX(判定,MATCH(リスト!X264,縦リスト,0),MATCH(#REF!,横リスト,0)),"")),"×")</f>
        <v>×</v>
      </c>
      <c r="Q264" s="10" t="e">
        <f>IF(#REF!="","",IFERROR(IF(AND(#REF!="知的",#REF!="陸上"),INDEX(判定２,MATCH(リスト!Z264,縦リスト２,0),MATCH(#REF!,横リスト,0)),"×"),""))</f>
        <v>#REF!</v>
      </c>
      <c r="R264" s="10" t="str">
        <f>IFERROR(IF(AND(#REF!="精神",#REF!="陸上"),INDEX(判定２,MATCH(リスト!Z264,縦リスト２,0),MATCH(M264,横リスト,0)),""),"×")</f>
        <v>×</v>
      </c>
      <c r="S264" s="10" t="e">
        <f>IF(OR(AND(#REF!="知的",#REF!="陸上"),R264="×"),Q264,P264)</f>
        <v>#REF!</v>
      </c>
      <c r="T264" s="8" t="str">
        <f t="shared" si="4"/>
        <v>　</v>
      </c>
      <c r="X26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64" s="272"/>
      <c r="Z264" s="272" t="e">
        <f>#REF!&amp;#REF!</f>
        <v>#REF!</v>
      </c>
      <c r="AA264" s="272"/>
    </row>
    <row r="265" spans="1:27" ht="14.25" x14ac:dyDescent="0.15">
      <c r="O265" s="10" t="e">
        <f>IF(OR(AND(#REF!="知的",#REF!="陸上"),R265="×"),Q265,P265)</f>
        <v>#REF!</v>
      </c>
      <c r="P265" s="10" t="str">
        <f>IFERROR(IF(#REF!="ﾎﾞｳﾘﾝｸﾞ","◎",IF(OR(#REF!="陸上",#REF!="水泳",#REF!="卓球",#REF!="ﾎﾞｯﾁｬ",#REF!="ﾌﾗｲﾝｸﾞﾃﾞｨｽｸ",#REF!="ｱｰﾁｪﾘｰ",#REF!="砲丸投4.0kg"),INDEX(判定,MATCH(リスト!X265,縦リスト,0),MATCH(#REF!,横リスト,0)),"")),"×")</f>
        <v>×</v>
      </c>
      <c r="Q265" s="10" t="e">
        <f>IF(#REF!="","",IFERROR(IF(AND(#REF!="知的",#REF!="陸上"),INDEX(判定２,MATCH(リスト!Z265,縦リスト２,0),MATCH(#REF!,横リスト,0)),"×"),""))</f>
        <v>#REF!</v>
      </c>
      <c r="R265" s="10" t="str">
        <f>IFERROR(IF(AND(#REF!="精神",#REF!="陸上"),INDEX(判定２,MATCH(リスト!Z265,縦リスト２,0),MATCH(M265,横リスト,0)),""),"×")</f>
        <v>×</v>
      </c>
      <c r="S265" s="10" t="e">
        <f>IF(OR(AND(#REF!="知的",#REF!="陸上"),R265="×"),Q265,P265)</f>
        <v>#REF!</v>
      </c>
      <c r="T265" s="8" t="str">
        <f t="shared" si="4"/>
        <v>　</v>
      </c>
      <c r="X26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65" s="272"/>
      <c r="Z265" s="272" t="e">
        <f>#REF!&amp;#REF!</f>
        <v>#REF!</v>
      </c>
      <c r="AA265" s="272"/>
    </row>
    <row r="266" spans="1:27" ht="14.25" x14ac:dyDescent="0.15">
      <c r="O266" s="10" t="e">
        <f>IF(OR(AND(#REF!="知的",#REF!="陸上"),R266="×"),Q266,P266)</f>
        <v>#REF!</v>
      </c>
      <c r="P266" s="10" t="str">
        <f>IFERROR(IF(#REF!="ﾎﾞｳﾘﾝｸﾞ","◎",IF(OR(#REF!="陸上",#REF!="水泳",#REF!="卓球",#REF!="ﾎﾞｯﾁｬ",#REF!="ﾌﾗｲﾝｸﾞﾃﾞｨｽｸ",#REF!="ｱｰﾁｪﾘｰ",#REF!="砲丸投4.0kg"),INDEX(判定,MATCH(リスト!X266,縦リスト,0),MATCH(#REF!,横リスト,0)),"")),"×")</f>
        <v>×</v>
      </c>
      <c r="Q266" s="10" t="e">
        <f>IF(#REF!="","",IFERROR(IF(AND(#REF!="知的",#REF!="陸上"),INDEX(判定２,MATCH(リスト!Z266,縦リスト２,0),MATCH(#REF!,横リスト,0)),"×"),""))</f>
        <v>#REF!</v>
      </c>
      <c r="R266" s="10" t="str">
        <f>IFERROR(IF(AND(#REF!="精神",#REF!="陸上"),INDEX(判定２,MATCH(リスト!Z266,縦リスト２,0),MATCH(M266,横リスト,0)),""),"×")</f>
        <v>×</v>
      </c>
      <c r="S266" s="10" t="e">
        <f>IF(OR(AND(#REF!="知的",#REF!="陸上"),R266="×"),Q266,P266)</f>
        <v>#REF!</v>
      </c>
      <c r="T266" s="8" t="str">
        <f t="shared" si="4"/>
        <v>　</v>
      </c>
      <c r="X26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66" s="272"/>
      <c r="Z266" s="272" t="e">
        <f>#REF!&amp;#REF!</f>
        <v>#REF!</v>
      </c>
      <c r="AA266" s="272"/>
    </row>
    <row r="267" spans="1:27" ht="14.25" x14ac:dyDescent="0.15">
      <c r="O267" s="10" t="e">
        <f>IF(OR(AND(#REF!="知的",#REF!="陸上"),R267="×"),Q267,P267)</f>
        <v>#REF!</v>
      </c>
      <c r="P267" s="10" t="str">
        <f>IFERROR(IF(#REF!="ﾎﾞｳﾘﾝｸﾞ","◎",IF(OR(#REF!="陸上",#REF!="水泳",#REF!="卓球",#REF!="ﾎﾞｯﾁｬ",#REF!="ﾌﾗｲﾝｸﾞﾃﾞｨｽｸ",#REF!="ｱｰﾁｪﾘｰ",#REF!="砲丸投4.0kg"),INDEX(判定,MATCH(リスト!X267,縦リスト,0),MATCH(#REF!,横リスト,0)),"")),"×")</f>
        <v>×</v>
      </c>
      <c r="Q267" s="10" t="e">
        <f>IF(#REF!="","",IFERROR(IF(AND(#REF!="知的",#REF!="陸上"),INDEX(判定２,MATCH(リスト!Z267,縦リスト２,0),MATCH(#REF!,横リスト,0)),"×"),""))</f>
        <v>#REF!</v>
      </c>
      <c r="R267" s="10" t="str">
        <f>IFERROR(IF(AND(#REF!="精神",#REF!="陸上"),INDEX(判定２,MATCH(リスト!Z267,縦リスト２,0),MATCH(M267,横リスト,0)),""),"×")</f>
        <v>×</v>
      </c>
      <c r="S267" s="10" t="e">
        <f>IF(OR(AND(#REF!="知的",#REF!="陸上"),R267="×"),Q267,P267)</f>
        <v>#REF!</v>
      </c>
      <c r="T267" s="8" t="str">
        <f t="shared" si="4"/>
        <v>　</v>
      </c>
      <c r="X26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67" s="272"/>
      <c r="Z267" s="272" t="e">
        <f>#REF!&amp;#REF!</f>
        <v>#REF!</v>
      </c>
      <c r="AA267" s="272"/>
    </row>
    <row r="268" spans="1:27" ht="14.25" x14ac:dyDescent="0.15">
      <c r="O268" s="10" t="e">
        <f>IF(OR(AND(#REF!="知的",#REF!="陸上"),R268="×"),Q268,P268)</f>
        <v>#REF!</v>
      </c>
      <c r="P268" s="10" t="str">
        <f>IFERROR(IF(#REF!="ﾎﾞｳﾘﾝｸﾞ","◎",IF(OR(#REF!="陸上",#REF!="水泳",#REF!="卓球",#REF!="ﾎﾞｯﾁｬ",#REF!="ﾌﾗｲﾝｸﾞﾃﾞｨｽｸ",#REF!="ｱｰﾁｪﾘｰ",#REF!="砲丸投4.0kg"),INDEX(判定,MATCH(リスト!X268,縦リスト,0),MATCH(#REF!,横リスト,0)),"")),"×")</f>
        <v>×</v>
      </c>
      <c r="Q268" s="10" t="e">
        <f>IF(#REF!="","",IFERROR(IF(AND(#REF!="知的",#REF!="陸上"),INDEX(判定２,MATCH(リスト!Z268,縦リスト２,0),MATCH(#REF!,横リスト,0)),"×"),""))</f>
        <v>#REF!</v>
      </c>
      <c r="R268" s="10" t="str">
        <f>IFERROR(IF(AND(#REF!="精神",#REF!="陸上"),INDEX(判定２,MATCH(リスト!Z268,縦リスト２,0),MATCH(M268,横リスト,0)),""),"×")</f>
        <v>×</v>
      </c>
      <c r="S268" s="10" t="e">
        <f>IF(OR(AND(#REF!="知的",#REF!="陸上"),R268="×"),Q268,P268)</f>
        <v>#REF!</v>
      </c>
      <c r="T268" s="8" t="str">
        <f t="shared" si="4"/>
        <v>　</v>
      </c>
      <c r="X26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68" s="272"/>
      <c r="Z268" s="272" t="e">
        <f>#REF!&amp;#REF!</f>
        <v>#REF!</v>
      </c>
      <c r="AA268" s="272"/>
    </row>
    <row r="269" spans="1:27" ht="14.25" x14ac:dyDescent="0.15">
      <c r="O269" s="10" t="e">
        <f>IF(OR(AND(#REF!="知的",#REF!="陸上"),R269="×"),Q269,P269)</f>
        <v>#REF!</v>
      </c>
      <c r="P269" s="10" t="str">
        <f>IFERROR(IF(#REF!="ﾎﾞｳﾘﾝｸﾞ","◎",IF(OR(#REF!="陸上",#REF!="水泳",#REF!="卓球",#REF!="ﾎﾞｯﾁｬ",#REF!="ﾌﾗｲﾝｸﾞﾃﾞｨｽｸ",#REF!="ｱｰﾁｪﾘｰ",#REF!="砲丸投4.0kg"),INDEX(判定,MATCH(リスト!X269,縦リスト,0),MATCH(#REF!,横リスト,0)),"")),"×")</f>
        <v>×</v>
      </c>
      <c r="Q269" s="10" t="e">
        <f>IF(#REF!="","",IFERROR(IF(AND(#REF!="知的",#REF!="陸上"),INDEX(判定２,MATCH(リスト!Z269,縦リスト２,0),MATCH(#REF!,横リスト,0)),"×"),""))</f>
        <v>#REF!</v>
      </c>
      <c r="R269" s="10" t="str">
        <f>IFERROR(IF(AND(#REF!="精神",#REF!="陸上"),INDEX(判定２,MATCH(リスト!Z269,縦リスト２,0),MATCH(M269,横リスト,0)),""),"×")</f>
        <v>×</v>
      </c>
      <c r="S269" s="10" t="e">
        <f>IF(OR(AND(#REF!="知的",#REF!="陸上"),R269="×"),Q269,P269)</f>
        <v>#REF!</v>
      </c>
      <c r="T269" s="8" t="str">
        <f t="shared" si="4"/>
        <v>　</v>
      </c>
      <c r="X26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69" s="272"/>
      <c r="Z269" s="272" t="e">
        <f>#REF!&amp;#REF!</f>
        <v>#REF!</v>
      </c>
      <c r="AA269" s="272"/>
    </row>
    <row r="270" spans="1:27" ht="14.25" x14ac:dyDescent="0.15">
      <c r="O270" s="10" t="e">
        <f>IF(OR(AND(#REF!="知的",#REF!="陸上"),R270="×"),Q270,P270)</f>
        <v>#REF!</v>
      </c>
      <c r="P270" s="10" t="str">
        <f>IFERROR(IF(#REF!="ﾎﾞｳﾘﾝｸﾞ","◎",IF(OR(#REF!="陸上",#REF!="水泳",#REF!="卓球",#REF!="ﾎﾞｯﾁｬ",#REF!="ﾌﾗｲﾝｸﾞﾃﾞｨｽｸ",#REF!="ｱｰﾁｪﾘｰ",#REF!="砲丸投4.0kg"),INDEX(判定,MATCH(リスト!X270,縦リスト,0),MATCH(#REF!,横リスト,0)),"")),"×")</f>
        <v>×</v>
      </c>
      <c r="Q270" s="10" t="e">
        <f>IF(#REF!="","",IFERROR(IF(AND(#REF!="知的",#REF!="陸上"),INDEX(判定２,MATCH(リスト!Z270,縦リスト２,0),MATCH(#REF!,横リスト,0)),"×"),""))</f>
        <v>#REF!</v>
      </c>
      <c r="R270" s="10" t="str">
        <f>IFERROR(IF(AND(#REF!="精神",#REF!="陸上"),INDEX(判定２,MATCH(リスト!Z270,縦リスト２,0),MATCH(M270,横リスト,0)),""),"×")</f>
        <v>×</v>
      </c>
      <c r="S270" s="10" t="e">
        <f>IF(OR(AND(#REF!="知的",#REF!="陸上"),R270="×"),Q270,P270)</f>
        <v>#REF!</v>
      </c>
      <c r="T270" s="8" t="str">
        <f t="shared" si="4"/>
        <v>　</v>
      </c>
      <c r="X27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70" s="272"/>
      <c r="Z270" s="272" t="e">
        <f>#REF!&amp;#REF!</f>
        <v>#REF!</v>
      </c>
      <c r="AA270" s="272"/>
    </row>
    <row r="271" spans="1:27" ht="14.25" x14ac:dyDescent="0.15">
      <c r="O271" s="10" t="e">
        <f>IF(OR(AND(#REF!="知的",#REF!="陸上"),R271="×"),Q271,P271)</f>
        <v>#REF!</v>
      </c>
      <c r="P271" s="10" t="str">
        <f>IFERROR(IF(#REF!="ﾎﾞｳﾘﾝｸﾞ","◎",IF(OR(#REF!="陸上",#REF!="水泳",#REF!="卓球",#REF!="ﾎﾞｯﾁｬ",#REF!="ﾌﾗｲﾝｸﾞﾃﾞｨｽｸ",#REF!="ｱｰﾁｪﾘｰ",#REF!="砲丸投4.0kg"),INDEX(判定,MATCH(リスト!X271,縦リスト,0),MATCH(#REF!,横リスト,0)),"")),"×")</f>
        <v>×</v>
      </c>
      <c r="Q271" s="10" t="e">
        <f>IF(#REF!="","",IFERROR(IF(AND(#REF!="知的",#REF!="陸上"),INDEX(判定２,MATCH(リスト!Z271,縦リスト２,0),MATCH(#REF!,横リスト,0)),"×"),""))</f>
        <v>#REF!</v>
      </c>
      <c r="R271" s="10" t="str">
        <f>IFERROR(IF(AND(#REF!="精神",#REF!="陸上"),INDEX(判定２,MATCH(リスト!Z271,縦リスト２,0),MATCH(M271,横リスト,0)),""),"×")</f>
        <v>×</v>
      </c>
      <c r="S271" s="10" t="e">
        <f>IF(OR(AND(#REF!="知的",#REF!="陸上"),R271="×"),Q271,P271)</f>
        <v>#REF!</v>
      </c>
      <c r="T271" s="8" t="str">
        <f t="shared" si="4"/>
        <v>　</v>
      </c>
      <c r="X27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71" s="272"/>
      <c r="Z271" s="272" t="e">
        <f>#REF!&amp;#REF!</f>
        <v>#REF!</v>
      </c>
      <c r="AA271" s="272"/>
    </row>
    <row r="272" spans="1:27" ht="14.25" x14ac:dyDescent="0.15">
      <c r="O272" s="10" t="e">
        <f>IF(OR(AND(#REF!="知的",#REF!="陸上"),R272="×"),Q272,P272)</f>
        <v>#REF!</v>
      </c>
      <c r="P272" s="10" t="str">
        <f>IFERROR(IF(#REF!="ﾎﾞｳﾘﾝｸﾞ","◎",IF(OR(#REF!="陸上",#REF!="水泳",#REF!="卓球",#REF!="ﾎﾞｯﾁｬ",#REF!="ﾌﾗｲﾝｸﾞﾃﾞｨｽｸ",#REF!="ｱｰﾁｪﾘｰ",#REF!="砲丸投4.0kg"),INDEX(判定,MATCH(リスト!X272,縦リスト,0),MATCH(#REF!,横リスト,0)),"")),"×")</f>
        <v>×</v>
      </c>
      <c r="Q272" s="10" t="e">
        <f>IF(#REF!="","",IFERROR(IF(AND(#REF!="知的",#REF!="陸上"),INDEX(判定２,MATCH(リスト!Z272,縦リスト２,0),MATCH(#REF!,横リスト,0)),"×"),""))</f>
        <v>#REF!</v>
      </c>
      <c r="R272" s="10" t="str">
        <f>IFERROR(IF(AND(#REF!="精神",#REF!="陸上"),INDEX(判定２,MATCH(リスト!Z272,縦リスト２,0),MATCH(M272,横リスト,0)),""),"×")</f>
        <v>×</v>
      </c>
      <c r="S272" s="10" t="e">
        <f>IF(OR(AND(#REF!="知的",#REF!="陸上"),R272="×"),Q272,P272)</f>
        <v>#REF!</v>
      </c>
      <c r="T272" s="8" t="str">
        <f t="shared" si="4"/>
        <v>　</v>
      </c>
      <c r="X27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72" s="272"/>
      <c r="Z272" s="272" t="e">
        <f>#REF!&amp;#REF!</f>
        <v>#REF!</v>
      </c>
      <c r="AA272" s="272"/>
    </row>
    <row r="273" spans="15:27" ht="14.25" x14ac:dyDescent="0.15">
      <c r="O273" s="10" t="e">
        <f>IF(OR(AND(#REF!="知的",#REF!="陸上"),R273="×"),Q273,P273)</f>
        <v>#REF!</v>
      </c>
      <c r="P273" s="10" t="str">
        <f>IFERROR(IF(#REF!="ﾎﾞｳﾘﾝｸﾞ","◎",IF(OR(#REF!="陸上",#REF!="水泳",#REF!="卓球",#REF!="ﾎﾞｯﾁｬ",#REF!="ﾌﾗｲﾝｸﾞﾃﾞｨｽｸ",#REF!="ｱｰﾁｪﾘｰ",#REF!="砲丸投4.0kg"),INDEX(判定,MATCH(リスト!X273,縦リスト,0),MATCH(#REF!,横リスト,0)),"")),"×")</f>
        <v>×</v>
      </c>
      <c r="Q273" s="10" t="e">
        <f>IF(#REF!="","",IFERROR(IF(AND(#REF!="知的",#REF!="陸上"),INDEX(判定２,MATCH(リスト!Z273,縦リスト２,0),MATCH(#REF!,横リスト,0)),"×"),""))</f>
        <v>#REF!</v>
      </c>
      <c r="R273" s="10" t="str">
        <f>IFERROR(IF(AND(#REF!="精神",#REF!="陸上"),INDEX(判定２,MATCH(リスト!Z273,縦リスト２,0),MATCH(M273,横リスト,0)),""),"×")</f>
        <v>×</v>
      </c>
      <c r="S273" s="10" t="e">
        <f>IF(OR(AND(#REF!="知的",#REF!="陸上"),R273="×"),Q273,P273)</f>
        <v>#REF!</v>
      </c>
      <c r="T273" s="8" t="str">
        <f t="shared" si="4"/>
        <v>　</v>
      </c>
      <c r="X27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73" s="272"/>
      <c r="Z273" s="272" t="e">
        <f>#REF!&amp;#REF!</f>
        <v>#REF!</v>
      </c>
      <c r="AA273" s="272"/>
    </row>
    <row r="274" spans="15:27" ht="14.25" x14ac:dyDescent="0.15">
      <c r="O274" s="10" t="e">
        <f>IF(OR(AND(#REF!="知的",#REF!="陸上"),R274="×"),Q274,P274)</f>
        <v>#REF!</v>
      </c>
      <c r="P274" s="10" t="str">
        <f>IFERROR(IF(#REF!="ﾎﾞｳﾘﾝｸﾞ","◎",IF(OR(#REF!="陸上",#REF!="水泳",#REF!="卓球",#REF!="ﾎﾞｯﾁｬ",#REF!="ﾌﾗｲﾝｸﾞﾃﾞｨｽｸ",#REF!="ｱｰﾁｪﾘｰ",#REF!="砲丸投4.0kg"),INDEX(判定,MATCH(リスト!X274,縦リスト,0),MATCH(#REF!,横リスト,0)),"")),"×")</f>
        <v>×</v>
      </c>
      <c r="Q274" s="10" t="e">
        <f>IF(#REF!="","",IFERROR(IF(AND(#REF!="知的",#REF!="陸上"),INDEX(判定２,MATCH(リスト!Z274,縦リスト２,0),MATCH(#REF!,横リスト,0)),"×"),""))</f>
        <v>#REF!</v>
      </c>
      <c r="R274" s="10" t="str">
        <f>IFERROR(IF(AND(#REF!="精神",#REF!="陸上"),INDEX(判定２,MATCH(リスト!Z274,縦リスト２,0),MATCH(M274,横リスト,0)),""),"×")</f>
        <v>×</v>
      </c>
      <c r="S274" s="10" t="e">
        <f>IF(OR(AND(#REF!="知的",#REF!="陸上"),R274="×"),Q274,P274)</f>
        <v>#REF!</v>
      </c>
      <c r="T274" s="8" t="str">
        <f t="shared" si="4"/>
        <v>　</v>
      </c>
      <c r="X27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74" s="272"/>
      <c r="Z274" s="272" t="e">
        <f>#REF!&amp;#REF!</f>
        <v>#REF!</v>
      </c>
      <c r="AA274" s="272"/>
    </row>
    <row r="275" spans="15:27" ht="14.25" x14ac:dyDescent="0.15">
      <c r="O275" s="10" t="e">
        <f>IF(OR(AND(#REF!="知的",#REF!="陸上"),R275="×"),Q275,P275)</f>
        <v>#REF!</v>
      </c>
      <c r="P275" s="10" t="str">
        <f>IFERROR(IF(#REF!="ﾎﾞｳﾘﾝｸﾞ","◎",IF(OR(#REF!="陸上",#REF!="水泳",#REF!="卓球",#REF!="ﾎﾞｯﾁｬ",#REF!="ﾌﾗｲﾝｸﾞﾃﾞｨｽｸ",#REF!="ｱｰﾁｪﾘｰ",#REF!="砲丸投4.0kg"),INDEX(判定,MATCH(リスト!X275,縦リスト,0),MATCH(#REF!,横リスト,0)),"")),"×")</f>
        <v>×</v>
      </c>
      <c r="Q275" s="10" t="e">
        <f>IF(#REF!="","",IFERROR(IF(AND(#REF!="知的",#REF!="陸上"),INDEX(判定２,MATCH(リスト!Z275,縦リスト２,0),MATCH(#REF!,横リスト,0)),"×"),""))</f>
        <v>#REF!</v>
      </c>
      <c r="R275" s="10" t="str">
        <f>IFERROR(IF(AND(#REF!="精神",#REF!="陸上"),INDEX(判定２,MATCH(リスト!Z275,縦リスト２,0),MATCH(M275,横リスト,0)),""),"×")</f>
        <v>×</v>
      </c>
      <c r="S275" s="10" t="e">
        <f>IF(OR(AND(#REF!="知的",#REF!="陸上"),R275="×"),Q275,P275)</f>
        <v>#REF!</v>
      </c>
      <c r="T275" s="8" t="str">
        <f t="shared" si="4"/>
        <v>　</v>
      </c>
      <c r="X27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75" s="272"/>
      <c r="Z275" s="272" t="e">
        <f>#REF!&amp;#REF!</f>
        <v>#REF!</v>
      </c>
      <c r="AA275" s="272"/>
    </row>
    <row r="276" spans="15:27" ht="14.25" x14ac:dyDescent="0.15">
      <c r="O276" s="10" t="e">
        <f>IF(OR(AND(#REF!="知的",#REF!="陸上"),R276="×"),Q276,P276)</f>
        <v>#REF!</v>
      </c>
      <c r="P276" s="10" t="str">
        <f>IFERROR(IF(#REF!="ﾎﾞｳﾘﾝｸﾞ","◎",IF(OR(#REF!="陸上",#REF!="水泳",#REF!="卓球",#REF!="ﾎﾞｯﾁｬ",#REF!="ﾌﾗｲﾝｸﾞﾃﾞｨｽｸ",#REF!="ｱｰﾁｪﾘｰ",#REF!="砲丸投4.0kg"),INDEX(判定,MATCH(リスト!X276,縦リスト,0),MATCH(#REF!,横リスト,0)),"")),"×")</f>
        <v>×</v>
      </c>
      <c r="Q276" s="10" t="e">
        <f>IF(#REF!="","",IFERROR(IF(AND(#REF!="知的",#REF!="陸上"),INDEX(判定２,MATCH(リスト!Z276,縦リスト２,0),MATCH(#REF!,横リスト,0)),"×"),""))</f>
        <v>#REF!</v>
      </c>
      <c r="R276" s="10" t="str">
        <f>IFERROR(IF(AND(#REF!="精神",#REF!="陸上"),INDEX(判定２,MATCH(リスト!Z276,縦リスト２,0),MATCH(M276,横リスト,0)),""),"×")</f>
        <v>×</v>
      </c>
      <c r="S276" s="10" t="e">
        <f>IF(OR(AND(#REF!="知的",#REF!="陸上"),R276="×"),Q276,P276)</f>
        <v>#REF!</v>
      </c>
      <c r="T276" s="8" t="str">
        <f t="shared" si="4"/>
        <v>　</v>
      </c>
      <c r="X27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76" s="272"/>
      <c r="Z276" s="272" t="e">
        <f>#REF!&amp;#REF!</f>
        <v>#REF!</v>
      </c>
      <c r="AA276" s="272"/>
    </row>
    <row r="277" spans="15:27" ht="14.25" x14ac:dyDescent="0.15">
      <c r="O277" s="10" t="e">
        <f>IF(OR(AND(#REF!="知的",#REF!="陸上"),R277="×"),Q277,P277)</f>
        <v>#REF!</v>
      </c>
      <c r="P277" s="10" t="str">
        <f>IFERROR(IF(#REF!="ﾎﾞｳﾘﾝｸﾞ","◎",IF(OR(#REF!="陸上",#REF!="水泳",#REF!="卓球",#REF!="ﾎﾞｯﾁｬ",#REF!="ﾌﾗｲﾝｸﾞﾃﾞｨｽｸ",#REF!="ｱｰﾁｪﾘｰ",#REF!="砲丸投4.0kg"),INDEX(判定,MATCH(リスト!X277,縦リスト,0),MATCH(#REF!,横リスト,0)),"")),"×")</f>
        <v>×</v>
      </c>
      <c r="Q277" s="10" t="e">
        <f>IF(#REF!="","",IFERROR(IF(AND(#REF!="知的",#REF!="陸上"),INDEX(判定２,MATCH(リスト!Z277,縦リスト２,0),MATCH(#REF!,横リスト,0)),"×"),""))</f>
        <v>#REF!</v>
      </c>
      <c r="R277" s="10" t="str">
        <f>IFERROR(IF(AND(#REF!="精神",#REF!="陸上"),INDEX(判定２,MATCH(リスト!Z277,縦リスト２,0),MATCH(M277,横リスト,0)),""),"×")</f>
        <v>×</v>
      </c>
      <c r="S277" s="10" t="e">
        <f>IF(OR(AND(#REF!="知的",#REF!="陸上"),R277="×"),Q277,P277)</f>
        <v>#REF!</v>
      </c>
      <c r="T277" s="8" t="str">
        <f t="shared" si="4"/>
        <v>　</v>
      </c>
      <c r="X27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77" s="272"/>
      <c r="Z277" s="272" t="e">
        <f>#REF!&amp;#REF!</f>
        <v>#REF!</v>
      </c>
      <c r="AA277" s="272"/>
    </row>
    <row r="278" spans="15:27" ht="14.25" x14ac:dyDescent="0.15">
      <c r="O278" s="10" t="e">
        <f>IF(OR(AND(#REF!="知的",#REF!="陸上"),R278="×"),Q278,P278)</f>
        <v>#REF!</v>
      </c>
      <c r="P278" s="10" t="str">
        <f>IFERROR(IF(#REF!="ﾎﾞｳﾘﾝｸﾞ","◎",IF(OR(#REF!="陸上",#REF!="水泳",#REF!="卓球",#REF!="ﾎﾞｯﾁｬ",#REF!="ﾌﾗｲﾝｸﾞﾃﾞｨｽｸ",#REF!="ｱｰﾁｪﾘｰ",#REF!="砲丸投4.0kg"),INDEX(判定,MATCH(リスト!X278,縦リスト,0),MATCH(#REF!,横リスト,0)),"")),"×")</f>
        <v>×</v>
      </c>
      <c r="Q278" s="10" t="e">
        <f>IF(#REF!="","",IFERROR(IF(AND(#REF!="知的",#REF!="陸上"),INDEX(判定２,MATCH(リスト!Z278,縦リスト２,0),MATCH(#REF!,横リスト,0)),"×"),""))</f>
        <v>#REF!</v>
      </c>
      <c r="R278" s="10" t="str">
        <f>IFERROR(IF(AND(#REF!="精神",#REF!="陸上"),INDEX(判定２,MATCH(リスト!Z278,縦リスト２,0),MATCH(M278,横リスト,0)),""),"×")</f>
        <v>×</v>
      </c>
      <c r="S278" s="10" t="e">
        <f>IF(OR(AND(#REF!="知的",#REF!="陸上"),R278="×"),Q278,P278)</f>
        <v>#REF!</v>
      </c>
      <c r="T278" s="8" t="str">
        <f t="shared" si="4"/>
        <v>　</v>
      </c>
      <c r="X27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78" s="272"/>
      <c r="Z278" s="272" t="e">
        <f>#REF!&amp;#REF!</f>
        <v>#REF!</v>
      </c>
      <c r="AA278" s="272"/>
    </row>
    <row r="279" spans="15:27" ht="14.25" x14ac:dyDescent="0.15">
      <c r="O279" s="10" t="e">
        <f>IF(OR(AND(#REF!="知的",#REF!="陸上"),R279="×"),Q279,P279)</f>
        <v>#REF!</v>
      </c>
      <c r="P279" s="10" t="str">
        <f>IFERROR(IF(#REF!="ﾎﾞｳﾘﾝｸﾞ","◎",IF(OR(#REF!="陸上",#REF!="水泳",#REF!="卓球",#REF!="ﾎﾞｯﾁｬ",#REF!="ﾌﾗｲﾝｸﾞﾃﾞｨｽｸ",#REF!="ｱｰﾁｪﾘｰ",#REF!="砲丸投4.0kg"),INDEX(判定,MATCH(リスト!X279,縦リスト,0),MATCH(#REF!,横リスト,0)),"")),"×")</f>
        <v>×</v>
      </c>
      <c r="Q279" s="10" t="e">
        <f>IF(#REF!="","",IFERROR(IF(AND(#REF!="知的",#REF!="陸上"),INDEX(判定２,MATCH(リスト!Z279,縦リスト２,0),MATCH(#REF!,横リスト,0)),"×"),""))</f>
        <v>#REF!</v>
      </c>
      <c r="R279" s="10" t="str">
        <f>IFERROR(IF(AND(#REF!="精神",#REF!="陸上"),INDEX(判定２,MATCH(リスト!Z279,縦リスト２,0),MATCH(M279,横リスト,0)),""),"×")</f>
        <v>×</v>
      </c>
      <c r="S279" s="10" t="e">
        <f>IF(OR(AND(#REF!="知的",#REF!="陸上"),R279="×"),Q279,P279)</f>
        <v>#REF!</v>
      </c>
      <c r="T279" s="8" t="str">
        <f t="shared" si="4"/>
        <v>　</v>
      </c>
      <c r="X27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79" s="272"/>
      <c r="Z279" s="272" t="e">
        <f>#REF!&amp;#REF!</f>
        <v>#REF!</v>
      </c>
      <c r="AA279" s="272"/>
    </row>
    <row r="280" spans="15:27" ht="14.25" x14ac:dyDescent="0.15">
      <c r="O280" s="10" t="e">
        <f>IF(OR(AND(#REF!="知的",#REF!="陸上"),R280="×"),Q280,P280)</f>
        <v>#REF!</v>
      </c>
      <c r="P280" s="10" t="str">
        <f>IFERROR(IF(#REF!="ﾎﾞｳﾘﾝｸﾞ","◎",IF(OR(#REF!="陸上",#REF!="水泳",#REF!="卓球",#REF!="ﾎﾞｯﾁｬ",#REF!="ﾌﾗｲﾝｸﾞﾃﾞｨｽｸ",#REF!="ｱｰﾁｪﾘｰ",#REF!="砲丸投4.0kg"),INDEX(判定,MATCH(リスト!X280,縦リスト,0),MATCH(#REF!,横リスト,0)),"")),"×")</f>
        <v>×</v>
      </c>
      <c r="Q280" s="10" t="e">
        <f>IF(#REF!="","",IFERROR(IF(AND(#REF!="知的",#REF!="陸上"),INDEX(判定２,MATCH(リスト!Z280,縦リスト２,0),MATCH(#REF!,横リスト,0)),"×"),""))</f>
        <v>#REF!</v>
      </c>
      <c r="R280" s="10" t="str">
        <f>IFERROR(IF(AND(#REF!="精神",#REF!="陸上"),INDEX(判定２,MATCH(リスト!Z280,縦リスト２,0),MATCH(M280,横リスト,0)),""),"×")</f>
        <v>×</v>
      </c>
      <c r="S280" s="10" t="e">
        <f>IF(OR(AND(#REF!="知的",#REF!="陸上"),R280="×"),Q280,P280)</f>
        <v>#REF!</v>
      </c>
      <c r="T280" s="8" t="str">
        <f t="shared" si="4"/>
        <v>　</v>
      </c>
      <c r="X28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80" s="272"/>
      <c r="Z280" s="272" t="e">
        <f>#REF!&amp;#REF!</f>
        <v>#REF!</v>
      </c>
      <c r="AA280" s="272"/>
    </row>
    <row r="281" spans="15:27" ht="14.25" x14ac:dyDescent="0.15">
      <c r="O281" s="10" t="e">
        <f>IF(OR(AND(#REF!="知的",#REF!="陸上"),R281="×"),Q281,P281)</f>
        <v>#REF!</v>
      </c>
      <c r="P281" s="10" t="str">
        <f>IFERROR(IF(#REF!="ﾎﾞｳﾘﾝｸﾞ","◎",IF(OR(#REF!="陸上",#REF!="水泳",#REF!="卓球",#REF!="ﾎﾞｯﾁｬ",#REF!="ﾌﾗｲﾝｸﾞﾃﾞｨｽｸ",#REF!="ｱｰﾁｪﾘｰ",#REF!="砲丸投4.0kg"),INDEX(判定,MATCH(リスト!X281,縦リスト,0),MATCH(#REF!,横リスト,0)),"")),"×")</f>
        <v>×</v>
      </c>
      <c r="Q281" s="10" t="e">
        <f>IF(#REF!="","",IFERROR(IF(AND(#REF!="知的",#REF!="陸上"),INDEX(判定２,MATCH(リスト!Z281,縦リスト２,0),MATCH(#REF!,横リスト,0)),"×"),""))</f>
        <v>#REF!</v>
      </c>
      <c r="R281" s="10" t="str">
        <f>IFERROR(IF(AND(#REF!="精神",#REF!="陸上"),INDEX(判定２,MATCH(リスト!Z281,縦リスト２,0),MATCH(M281,横リスト,0)),""),"×")</f>
        <v>×</v>
      </c>
      <c r="S281" s="10" t="e">
        <f>IF(OR(AND(#REF!="知的",#REF!="陸上"),R281="×"),Q281,P281)</f>
        <v>#REF!</v>
      </c>
      <c r="T281" s="8" t="str">
        <f t="shared" si="4"/>
        <v>　</v>
      </c>
      <c r="X28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81" s="272"/>
      <c r="Z281" s="272" t="e">
        <f>#REF!&amp;#REF!</f>
        <v>#REF!</v>
      </c>
      <c r="AA281" s="272"/>
    </row>
    <row r="282" spans="15:27" ht="14.25" x14ac:dyDescent="0.15">
      <c r="O282" s="10" t="e">
        <f>IF(OR(AND(#REF!="知的",#REF!="陸上"),R282="×"),Q282,P282)</f>
        <v>#REF!</v>
      </c>
      <c r="P282" s="10" t="str">
        <f>IFERROR(IF(#REF!="ﾎﾞｳﾘﾝｸﾞ","◎",IF(OR(#REF!="陸上",#REF!="水泳",#REF!="卓球",#REF!="ﾎﾞｯﾁｬ",#REF!="ﾌﾗｲﾝｸﾞﾃﾞｨｽｸ",#REF!="ｱｰﾁｪﾘｰ",#REF!="砲丸投4.0kg"),INDEX(判定,MATCH(リスト!X282,縦リスト,0),MATCH(#REF!,横リスト,0)),"")),"×")</f>
        <v>×</v>
      </c>
      <c r="Q282" s="10" t="e">
        <f>IF(#REF!="","",IFERROR(IF(AND(#REF!="知的",#REF!="陸上"),INDEX(判定２,MATCH(リスト!Z282,縦リスト２,0),MATCH(#REF!,横リスト,0)),"×"),""))</f>
        <v>#REF!</v>
      </c>
      <c r="R282" s="10" t="str">
        <f>IFERROR(IF(AND(#REF!="精神",#REF!="陸上"),INDEX(判定２,MATCH(リスト!Z282,縦リスト２,0),MATCH(M282,横リスト,0)),""),"×")</f>
        <v>×</v>
      </c>
      <c r="S282" s="10" t="e">
        <f>IF(OR(AND(#REF!="知的",#REF!="陸上"),R282="×"),Q282,P282)</f>
        <v>#REF!</v>
      </c>
      <c r="T282" s="8" t="str">
        <f t="shared" si="4"/>
        <v>　</v>
      </c>
      <c r="X28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82" s="272"/>
      <c r="Z282" s="272" t="e">
        <f>#REF!&amp;#REF!</f>
        <v>#REF!</v>
      </c>
      <c r="AA282" s="272"/>
    </row>
    <row r="283" spans="15:27" ht="14.25" x14ac:dyDescent="0.15">
      <c r="O283" s="10" t="e">
        <f>IF(OR(AND(#REF!="知的",#REF!="陸上"),R283="×"),Q283,P283)</f>
        <v>#REF!</v>
      </c>
      <c r="P283" s="10" t="str">
        <f>IFERROR(IF(#REF!="ﾎﾞｳﾘﾝｸﾞ","◎",IF(OR(#REF!="陸上",#REF!="水泳",#REF!="卓球",#REF!="ﾎﾞｯﾁｬ",#REF!="ﾌﾗｲﾝｸﾞﾃﾞｨｽｸ",#REF!="ｱｰﾁｪﾘｰ",#REF!="砲丸投4.0kg"),INDEX(判定,MATCH(リスト!X283,縦リスト,0),MATCH(#REF!,横リスト,0)),"")),"×")</f>
        <v>×</v>
      </c>
      <c r="Q283" s="10" t="e">
        <f>IF(#REF!="","",IFERROR(IF(AND(#REF!="知的",#REF!="陸上"),INDEX(判定２,MATCH(リスト!Z283,縦リスト２,0),MATCH(#REF!,横リスト,0)),"×"),""))</f>
        <v>#REF!</v>
      </c>
      <c r="R283" s="10" t="str">
        <f>IFERROR(IF(AND(#REF!="精神",#REF!="陸上"),INDEX(判定２,MATCH(リスト!Z283,縦リスト２,0),MATCH(M283,横リスト,0)),""),"×")</f>
        <v>×</v>
      </c>
      <c r="S283" s="10" t="e">
        <f>IF(OR(AND(#REF!="知的",#REF!="陸上"),R283="×"),Q283,P283)</f>
        <v>#REF!</v>
      </c>
      <c r="T283" s="8" t="str">
        <f t="shared" si="4"/>
        <v>　</v>
      </c>
      <c r="X28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83" s="272"/>
      <c r="Z283" s="272" t="e">
        <f>#REF!&amp;#REF!</f>
        <v>#REF!</v>
      </c>
      <c r="AA283" s="272"/>
    </row>
    <row r="284" spans="15:27" ht="14.25" x14ac:dyDescent="0.15">
      <c r="O284" s="10" t="e">
        <f>IF(OR(AND(#REF!="知的",#REF!="陸上"),R284="×"),Q284,P284)</f>
        <v>#REF!</v>
      </c>
      <c r="P284" s="10" t="str">
        <f>IFERROR(IF(#REF!="ﾎﾞｳﾘﾝｸﾞ","◎",IF(OR(#REF!="陸上",#REF!="水泳",#REF!="卓球",#REF!="ﾎﾞｯﾁｬ",#REF!="ﾌﾗｲﾝｸﾞﾃﾞｨｽｸ",#REF!="ｱｰﾁｪﾘｰ",#REF!="砲丸投4.0kg"),INDEX(判定,MATCH(リスト!X284,縦リスト,0),MATCH(#REF!,横リスト,0)),"")),"×")</f>
        <v>×</v>
      </c>
      <c r="Q284" s="10" t="e">
        <f>IF(#REF!="","",IFERROR(IF(AND(#REF!="知的",#REF!="陸上"),INDEX(判定２,MATCH(リスト!Z284,縦リスト２,0),MATCH(#REF!,横リスト,0)),"×"),""))</f>
        <v>#REF!</v>
      </c>
      <c r="R284" s="10" t="str">
        <f>IFERROR(IF(AND(#REF!="精神",#REF!="陸上"),INDEX(判定２,MATCH(リスト!Z284,縦リスト２,0),MATCH(M284,横リスト,0)),""),"×")</f>
        <v>×</v>
      </c>
      <c r="S284" s="10" t="e">
        <f>IF(OR(AND(#REF!="知的",#REF!="陸上"),R284="×"),Q284,P284)</f>
        <v>#REF!</v>
      </c>
      <c r="T284" s="8" t="str">
        <f t="shared" si="4"/>
        <v>　</v>
      </c>
      <c r="X28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84" s="272"/>
      <c r="Z284" s="272" t="e">
        <f>#REF!&amp;#REF!</f>
        <v>#REF!</v>
      </c>
      <c r="AA284" s="272"/>
    </row>
    <row r="285" spans="15:27" ht="14.25" x14ac:dyDescent="0.15">
      <c r="O285" s="10" t="e">
        <f>IF(OR(AND(#REF!="知的",#REF!="陸上"),R285="×"),Q285,P285)</f>
        <v>#REF!</v>
      </c>
      <c r="P285" s="10" t="str">
        <f>IFERROR(IF(#REF!="ﾎﾞｳﾘﾝｸﾞ","◎",IF(OR(#REF!="陸上",#REF!="水泳",#REF!="卓球",#REF!="ﾎﾞｯﾁｬ",#REF!="ﾌﾗｲﾝｸﾞﾃﾞｨｽｸ",#REF!="ｱｰﾁｪﾘｰ",#REF!="砲丸投4.0kg"),INDEX(判定,MATCH(リスト!X285,縦リスト,0),MATCH(#REF!,横リスト,0)),"")),"×")</f>
        <v>×</v>
      </c>
      <c r="Q285" s="10" t="e">
        <f>IF(#REF!="","",IFERROR(IF(AND(#REF!="知的",#REF!="陸上"),INDEX(判定２,MATCH(リスト!Z285,縦リスト２,0),MATCH(#REF!,横リスト,0)),"×"),""))</f>
        <v>#REF!</v>
      </c>
      <c r="R285" s="10" t="str">
        <f>IFERROR(IF(AND(#REF!="精神",#REF!="陸上"),INDEX(判定２,MATCH(リスト!Z285,縦リスト２,0),MATCH(M285,横リスト,0)),""),"×")</f>
        <v>×</v>
      </c>
      <c r="S285" s="10" t="e">
        <f>IF(OR(AND(#REF!="知的",#REF!="陸上"),R285="×"),Q285,P285)</f>
        <v>#REF!</v>
      </c>
      <c r="T285" s="8" t="str">
        <f t="shared" si="4"/>
        <v>　</v>
      </c>
      <c r="X28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85" s="272"/>
      <c r="Z285" s="272" t="e">
        <f>#REF!&amp;#REF!</f>
        <v>#REF!</v>
      </c>
      <c r="AA285" s="272"/>
    </row>
    <row r="286" spans="15:27" ht="14.25" x14ac:dyDescent="0.15">
      <c r="O286" s="10" t="e">
        <f>IF(OR(AND(#REF!="知的",#REF!="陸上"),R286="×"),Q286,P286)</f>
        <v>#REF!</v>
      </c>
      <c r="P286" s="10" t="str">
        <f>IFERROR(IF(#REF!="ﾎﾞｳﾘﾝｸﾞ","◎",IF(OR(#REF!="陸上",#REF!="水泳",#REF!="卓球",#REF!="ﾎﾞｯﾁｬ",#REF!="ﾌﾗｲﾝｸﾞﾃﾞｨｽｸ",#REF!="ｱｰﾁｪﾘｰ",#REF!="砲丸投4.0kg"),INDEX(判定,MATCH(リスト!X286,縦リスト,0),MATCH(#REF!,横リスト,0)),"")),"×")</f>
        <v>×</v>
      </c>
      <c r="Q286" s="10" t="e">
        <f>IF(#REF!="","",IFERROR(IF(AND(#REF!="知的",#REF!="陸上"),INDEX(判定２,MATCH(リスト!Z286,縦リスト２,0),MATCH(#REF!,横リスト,0)),"×"),""))</f>
        <v>#REF!</v>
      </c>
      <c r="R286" s="10" t="str">
        <f>IFERROR(IF(AND(#REF!="精神",#REF!="陸上"),INDEX(判定２,MATCH(リスト!Z286,縦リスト２,0),MATCH(M286,横リスト,0)),""),"×")</f>
        <v>×</v>
      </c>
      <c r="S286" s="10" t="e">
        <f>IF(OR(AND(#REF!="知的",#REF!="陸上"),R286="×"),Q286,P286)</f>
        <v>#REF!</v>
      </c>
      <c r="T286" s="8" t="str">
        <f t="shared" si="4"/>
        <v>　</v>
      </c>
      <c r="X28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86" s="272"/>
      <c r="Z286" s="272" t="e">
        <f>#REF!&amp;#REF!</f>
        <v>#REF!</v>
      </c>
      <c r="AA286" s="272"/>
    </row>
    <row r="287" spans="15:27" ht="14.25" x14ac:dyDescent="0.15">
      <c r="O287" s="10" t="e">
        <f>IF(OR(AND(#REF!="知的",#REF!="陸上"),R287="×"),Q287,P287)</f>
        <v>#REF!</v>
      </c>
      <c r="P287" s="10" t="str">
        <f>IFERROR(IF(#REF!="ﾎﾞｳﾘﾝｸﾞ","◎",IF(OR(#REF!="陸上",#REF!="水泳",#REF!="卓球",#REF!="ﾎﾞｯﾁｬ",#REF!="ﾌﾗｲﾝｸﾞﾃﾞｨｽｸ",#REF!="ｱｰﾁｪﾘｰ",#REF!="砲丸投4.0kg"),INDEX(判定,MATCH(リスト!X287,縦リスト,0),MATCH(#REF!,横リスト,0)),"")),"×")</f>
        <v>×</v>
      </c>
      <c r="Q287" s="10" t="e">
        <f>IF(#REF!="","",IFERROR(IF(AND(#REF!="知的",#REF!="陸上"),INDEX(判定２,MATCH(リスト!Z287,縦リスト２,0),MATCH(#REF!,横リスト,0)),"×"),""))</f>
        <v>#REF!</v>
      </c>
      <c r="R287" s="10" t="str">
        <f>IFERROR(IF(AND(#REF!="精神",#REF!="陸上"),INDEX(判定２,MATCH(リスト!Z287,縦リスト２,0),MATCH(M287,横リスト,0)),""),"×")</f>
        <v>×</v>
      </c>
      <c r="S287" s="10" t="e">
        <f>IF(OR(AND(#REF!="知的",#REF!="陸上"),R287="×"),Q287,P287)</f>
        <v>#REF!</v>
      </c>
      <c r="T287" s="8" t="str">
        <f t="shared" si="4"/>
        <v>　</v>
      </c>
      <c r="X28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87" s="272"/>
      <c r="Z287" s="272" t="e">
        <f>#REF!&amp;#REF!</f>
        <v>#REF!</v>
      </c>
      <c r="AA287" s="272"/>
    </row>
    <row r="288" spans="15:27" ht="14.25" x14ac:dyDescent="0.15">
      <c r="O288" s="10" t="e">
        <f>IF(OR(AND(#REF!="知的",#REF!="陸上"),R288="×"),Q288,P288)</f>
        <v>#REF!</v>
      </c>
      <c r="P288" s="10" t="str">
        <f>IFERROR(IF(#REF!="ﾎﾞｳﾘﾝｸﾞ","◎",IF(OR(#REF!="陸上",#REF!="水泳",#REF!="卓球",#REF!="ﾎﾞｯﾁｬ",#REF!="ﾌﾗｲﾝｸﾞﾃﾞｨｽｸ",#REF!="ｱｰﾁｪﾘｰ",#REF!="砲丸投4.0kg"),INDEX(判定,MATCH(リスト!X288,縦リスト,0),MATCH(#REF!,横リスト,0)),"")),"×")</f>
        <v>×</v>
      </c>
      <c r="Q288" s="10" t="e">
        <f>IF(#REF!="","",IFERROR(IF(AND(#REF!="知的",#REF!="陸上"),INDEX(判定２,MATCH(リスト!Z288,縦リスト２,0),MATCH(#REF!,横リスト,0)),"×"),""))</f>
        <v>#REF!</v>
      </c>
      <c r="R288" s="10" t="str">
        <f>IFERROR(IF(AND(#REF!="精神",#REF!="陸上"),INDEX(判定２,MATCH(リスト!Z288,縦リスト２,0),MATCH(M288,横リスト,0)),""),"×")</f>
        <v>×</v>
      </c>
      <c r="S288" s="10" t="e">
        <f>IF(OR(AND(#REF!="知的",#REF!="陸上"),R288="×"),Q288,P288)</f>
        <v>#REF!</v>
      </c>
      <c r="T288" s="8" t="str">
        <f t="shared" si="4"/>
        <v>　</v>
      </c>
      <c r="X28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88" s="272"/>
      <c r="Z288" s="272" t="e">
        <f>#REF!&amp;#REF!</f>
        <v>#REF!</v>
      </c>
      <c r="AA288" s="272"/>
    </row>
    <row r="289" spans="15:27" ht="14.25" x14ac:dyDescent="0.15">
      <c r="O289" s="10" t="e">
        <f>IF(OR(AND(#REF!="知的",#REF!="陸上"),R289="×"),Q289,P289)</f>
        <v>#REF!</v>
      </c>
      <c r="P289" s="10" t="str">
        <f>IFERROR(IF(#REF!="ﾎﾞｳﾘﾝｸﾞ","◎",IF(OR(#REF!="陸上",#REF!="水泳",#REF!="卓球",#REF!="ﾎﾞｯﾁｬ",#REF!="ﾌﾗｲﾝｸﾞﾃﾞｨｽｸ",#REF!="ｱｰﾁｪﾘｰ",#REF!="砲丸投4.0kg"),INDEX(判定,MATCH(リスト!X289,縦リスト,0),MATCH(#REF!,横リスト,0)),"")),"×")</f>
        <v>×</v>
      </c>
      <c r="Q289" s="10" t="e">
        <f>IF(#REF!="","",IFERROR(IF(AND(#REF!="知的",#REF!="陸上"),INDEX(判定２,MATCH(リスト!Z289,縦リスト２,0),MATCH(#REF!,横リスト,0)),"×"),""))</f>
        <v>#REF!</v>
      </c>
      <c r="R289" s="10" t="str">
        <f>IFERROR(IF(AND(#REF!="精神",#REF!="陸上"),INDEX(判定２,MATCH(リスト!Z289,縦リスト２,0),MATCH(M289,横リスト,0)),""),"×")</f>
        <v>×</v>
      </c>
      <c r="S289" s="10" t="e">
        <f>IF(OR(AND(#REF!="知的",#REF!="陸上"),R289="×"),Q289,P289)</f>
        <v>#REF!</v>
      </c>
      <c r="T289" s="8" t="str">
        <f t="shared" si="4"/>
        <v>　</v>
      </c>
      <c r="X28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89" s="272"/>
      <c r="Z289" s="272" t="e">
        <f>#REF!&amp;#REF!</f>
        <v>#REF!</v>
      </c>
      <c r="AA289" s="272"/>
    </row>
    <row r="290" spans="15:27" ht="14.25" x14ac:dyDescent="0.15">
      <c r="O290" s="10" t="e">
        <f>IF(OR(AND(#REF!="知的",#REF!="陸上"),R290="×"),Q290,P290)</f>
        <v>#REF!</v>
      </c>
      <c r="P290" s="10" t="str">
        <f>IFERROR(IF(#REF!="ﾎﾞｳﾘﾝｸﾞ","◎",IF(OR(#REF!="陸上",#REF!="水泳",#REF!="卓球",#REF!="ﾎﾞｯﾁｬ",#REF!="ﾌﾗｲﾝｸﾞﾃﾞｨｽｸ",#REF!="ｱｰﾁｪﾘｰ",#REF!="砲丸投4.0kg"),INDEX(判定,MATCH(リスト!X290,縦リスト,0),MATCH(#REF!,横リスト,0)),"")),"×")</f>
        <v>×</v>
      </c>
      <c r="Q290" s="10" t="e">
        <f>IF(#REF!="","",IFERROR(IF(AND(#REF!="知的",#REF!="陸上"),INDEX(判定２,MATCH(リスト!Z290,縦リスト２,0),MATCH(#REF!,横リスト,0)),"×"),""))</f>
        <v>#REF!</v>
      </c>
      <c r="R290" s="10" t="str">
        <f>IFERROR(IF(AND(#REF!="精神",#REF!="陸上"),INDEX(判定２,MATCH(リスト!Z290,縦リスト２,0),MATCH(M290,横リスト,0)),""),"×")</f>
        <v>×</v>
      </c>
      <c r="S290" s="10" t="e">
        <f>IF(OR(AND(#REF!="知的",#REF!="陸上"),R290="×"),Q290,P290)</f>
        <v>#REF!</v>
      </c>
      <c r="T290" s="8" t="str">
        <f t="shared" si="4"/>
        <v>　</v>
      </c>
      <c r="X29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90" s="272"/>
      <c r="Z290" s="272" t="e">
        <f>#REF!&amp;#REF!</f>
        <v>#REF!</v>
      </c>
      <c r="AA290" s="272"/>
    </row>
    <row r="291" spans="15:27" ht="14.25" x14ac:dyDescent="0.15">
      <c r="O291" s="10" t="e">
        <f>IF(OR(AND(#REF!="知的",#REF!="陸上"),R291="×"),Q291,P291)</f>
        <v>#REF!</v>
      </c>
      <c r="P291" s="10" t="str">
        <f>IFERROR(IF(#REF!="ﾎﾞｳﾘﾝｸﾞ","◎",IF(OR(#REF!="陸上",#REF!="水泳",#REF!="卓球",#REF!="ﾎﾞｯﾁｬ",#REF!="ﾌﾗｲﾝｸﾞﾃﾞｨｽｸ",#REF!="ｱｰﾁｪﾘｰ",#REF!="砲丸投4.0kg"),INDEX(判定,MATCH(リスト!X291,縦リスト,0),MATCH(#REF!,横リスト,0)),"")),"×")</f>
        <v>×</v>
      </c>
      <c r="Q291" s="10" t="e">
        <f>IF(#REF!="","",IFERROR(IF(AND(#REF!="知的",#REF!="陸上"),INDEX(判定２,MATCH(リスト!Z291,縦リスト２,0),MATCH(#REF!,横リスト,0)),"×"),""))</f>
        <v>#REF!</v>
      </c>
      <c r="R291" s="10" t="str">
        <f>IFERROR(IF(AND(#REF!="精神",#REF!="陸上"),INDEX(判定２,MATCH(リスト!Z291,縦リスト２,0),MATCH(M291,横リスト,0)),""),"×")</f>
        <v>×</v>
      </c>
      <c r="S291" s="10" t="e">
        <f>IF(OR(AND(#REF!="知的",#REF!="陸上"),R291="×"),Q291,P291)</f>
        <v>#REF!</v>
      </c>
      <c r="T291" s="8" t="str">
        <f t="shared" si="4"/>
        <v>　</v>
      </c>
      <c r="X29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91" s="272"/>
      <c r="Z291" s="272" t="e">
        <f>#REF!&amp;#REF!</f>
        <v>#REF!</v>
      </c>
      <c r="AA291" s="272"/>
    </row>
    <row r="292" spans="15:27" ht="14.25" x14ac:dyDescent="0.15">
      <c r="O292" s="10" t="e">
        <f>IF(OR(AND(#REF!="知的",#REF!="陸上"),R292="×"),Q292,P292)</f>
        <v>#REF!</v>
      </c>
      <c r="P292" s="10" t="str">
        <f>IFERROR(IF(#REF!="ﾎﾞｳﾘﾝｸﾞ","◎",IF(OR(#REF!="陸上",#REF!="水泳",#REF!="卓球",#REF!="ﾎﾞｯﾁｬ",#REF!="ﾌﾗｲﾝｸﾞﾃﾞｨｽｸ",#REF!="ｱｰﾁｪﾘｰ",#REF!="砲丸投4.0kg"),INDEX(判定,MATCH(リスト!X292,縦リスト,0),MATCH(#REF!,横リスト,0)),"")),"×")</f>
        <v>×</v>
      </c>
      <c r="Q292" s="10" t="e">
        <f>IF(#REF!="","",IFERROR(IF(AND(#REF!="知的",#REF!="陸上"),INDEX(判定２,MATCH(リスト!Z292,縦リスト２,0),MATCH(#REF!,横リスト,0)),"×"),""))</f>
        <v>#REF!</v>
      </c>
      <c r="R292" s="10" t="str">
        <f>IFERROR(IF(AND(#REF!="精神",#REF!="陸上"),INDEX(判定２,MATCH(リスト!Z292,縦リスト２,0),MATCH(M292,横リスト,0)),""),"×")</f>
        <v>×</v>
      </c>
      <c r="S292" s="10" t="e">
        <f>IF(OR(AND(#REF!="知的",#REF!="陸上"),R292="×"),Q292,P292)</f>
        <v>#REF!</v>
      </c>
      <c r="T292" s="8" t="str">
        <f t="shared" si="4"/>
        <v>　</v>
      </c>
      <c r="X29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92" s="272"/>
      <c r="Z292" s="272" t="e">
        <f>#REF!&amp;#REF!</f>
        <v>#REF!</v>
      </c>
      <c r="AA292" s="272"/>
    </row>
    <row r="293" spans="15:27" ht="14.25" x14ac:dyDescent="0.15">
      <c r="O293" s="10" t="e">
        <f>IF(OR(AND(#REF!="知的",#REF!="陸上"),R293="×"),Q293,P293)</f>
        <v>#REF!</v>
      </c>
      <c r="P293" s="10" t="str">
        <f>IFERROR(IF(#REF!="ﾎﾞｳﾘﾝｸﾞ","◎",IF(OR(#REF!="陸上",#REF!="水泳",#REF!="卓球",#REF!="ﾎﾞｯﾁｬ",#REF!="ﾌﾗｲﾝｸﾞﾃﾞｨｽｸ",#REF!="ｱｰﾁｪﾘｰ",#REF!="砲丸投4.0kg"),INDEX(判定,MATCH(リスト!X293,縦リスト,0),MATCH(#REF!,横リスト,0)),"")),"×")</f>
        <v>×</v>
      </c>
      <c r="Q293" s="10" t="e">
        <f>IF(#REF!="","",IFERROR(IF(AND(#REF!="知的",#REF!="陸上"),INDEX(判定２,MATCH(リスト!Z293,縦リスト２,0),MATCH(#REF!,横リスト,0)),"×"),""))</f>
        <v>#REF!</v>
      </c>
      <c r="R293" s="10" t="str">
        <f>IFERROR(IF(AND(#REF!="精神",#REF!="陸上"),INDEX(判定２,MATCH(リスト!Z293,縦リスト２,0),MATCH(M293,横リスト,0)),""),"×")</f>
        <v>×</v>
      </c>
      <c r="S293" s="10" t="e">
        <f>IF(OR(AND(#REF!="知的",#REF!="陸上"),R293="×"),Q293,P293)</f>
        <v>#REF!</v>
      </c>
      <c r="T293" s="8" t="str">
        <f t="shared" si="4"/>
        <v>　</v>
      </c>
      <c r="X29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93" s="272"/>
      <c r="Z293" s="272" t="e">
        <f>#REF!&amp;#REF!</f>
        <v>#REF!</v>
      </c>
      <c r="AA293" s="272"/>
    </row>
    <row r="294" spans="15:27" ht="14.25" x14ac:dyDescent="0.15">
      <c r="O294" s="10" t="e">
        <f>IF(OR(AND(#REF!="知的",#REF!="陸上"),R294="×"),Q294,P294)</f>
        <v>#REF!</v>
      </c>
      <c r="P294" s="10" t="str">
        <f>IFERROR(IF(#REF!="ﾎﾞｳﾘﾝｸﾞ","◎",IF(OR(#REF!="陸上",#REF!="水泳",#REF!="卓球",#REF!="ﾎﾞｯﾁｬ",#REF!="ﾌﾗｲﾝｸﾞﾃﾞｨｽｸ",#REF!="ｱｰﾁｪﾘｰ",#REF!="砲丸投4.0kg"),INDEX(判定,MATCH(リスト!X294,縦リスト,0),MATCH(#REF!,横リスト,0)),"")),"×")</f>
        <v>×</v>
      </c>
      <c r="Q294" s="10" t="e">
        <f>IF(#REF!="","",IFERROR(IF(AND(#REF!="知的",#REF!="陸上"),INDEX(判定２,MATCH(リスト!Z294,縦リスト２,0),MATCH(#REF!,横リスト,0)),"×"),""))</f>
        <v>#REF!</v>
      </c>
      <c r="R294" s="10" t="str">
        <f>IFERROR(IF(AND(#REF!="精神",#REF!="陸上"),INDEX(判定２,MATCH(リスト!Z294,縦リスト２,0),MATCH(M294,横リスト,0)),""),"×")</f>
        <v>×</v>
      </c>
      <c r="S294" s="10" t="e">
        <f>IF(OR(AND(#REF!="知的",#REF!="陸上"),R294="×"),Q294,P294)</f>
        <v>#REF!</v>
      </c>
      <c r="T294" s="8" t="str">
        <f t="shared" si="4"/>
        <v>　</v>
      </c>
      <c r="X29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94" s="272"/>
      <c r="Z294" s="272" t="e">
        <f>#REF!&amp;#REF!</f>
        <v>#REF!</v>
      </c>
      <c r="AA294" s="272"/>
    </row>
    <row r="295" spans="15:27" ht="14.25" x14ac:dyDescent="0.15">
      <c r="O295" s="10" t="e">
        <f>IF(OR(AND(#REF!="知的",#REF!="陸上"),R295="×"),Q295,P295)</f>
        <v>#REF!</v>
      </c>
      <c r="P295" s="10" t="str">
        <f>IFERROR(IF(#REF!="ﾎﾞｳﾘﾝｸﾞ","◎",IF(OR(#REF!="陸上",#REF!="水泳",#REF!="卓球",#REF!="ﾎﾞｯﾁｬ",#REF!="ﾌﾗｲﾝｸﾞﾃﾞｨｽｸ",#REF!="ｱｰﾁｪﾘｰ",#REF!="砲丸投4.0kg"),INDEX(判定,MATCH(リスト!X295,縦リスト,0),MATCH(#REF!,横リスト,0)),"")),"×")</f>
        <v>×</v>
      </c>
      <c r="Q295" s="10" t="e">
        <f>IF(#REF!="","",IFERROR(IF(AND(#REF!="知的",#REF!="陸上"),INDEX(判定２,MATCH(リスト!Z295,縦リスト２,0),MATCH(#REF!,横リスト,0)),"×"),""))</f>
        <v>#REF!</v>
      </c>
      <c r="R295" s="10" t="str">
        <f>IFERROR(IF(AND(#REF!="精神",#REF!="陸上"),INDEX(判定２,MATCH(リスト!Z295,縦リスト２,0),MATCH(M295,横リスト,0)),""),"×")</f>
        <v>×</v>
      </c>
      <c r="S295" s="10" t="e">
        <f>IF(OR(AND(#REF!="知的",#REF!="陸上"),R295="×"),Q295,P295)</f>
        <v>#REF!</v>
      </c>
      <c r="T295" s="8" t="str">
        <f t="shared" si="4"/>
        <v>　</v>
      </c>
      <c r="X29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95" s="272"/>
      <c r="Z295" s="272" t="e">
        <f>#REF!&amp;#REF!</f>
        <v>#REF!</v>
      </c>
      <c r="AA295" s="272"/>
    </row>
    <row r="296" spans="15:27" ht="14.25" x14ac:dyDescent="0.15">
      <c r="O296" s="10" t="e">
        <f>IF(OR(AND(#REF!="知的",#REF!="陸上"),R296="×"),Q296,P296)</f>
        <v>#REF!</v>
      </c>
      <c r="P296" s="10" t="str">
        <f>IFERROR(IF(#REF!="ﾎﾞｳﾘﾝｸﾞ","◎",IF(OR(#REF!="陸上",#REF!="水泳",#REF!="卓球",#REF!="ﾎﾞｯﾁｬ",#REF!="ﾌﾗｲﾝｸﾞﾃﾞｨｽｸ",#REF!="ｱｰﾁｪﾘｰ",#REF!="砲丸投4.0kg"),INDEX(判定,MATCH(リスト!X296,縦リスト,0),MATCH(#REF!,横リスト,0)),"")),"×")</f>
        <v>×</v>
      </c>
      <c r="Q296" s="10" t="e">
        <f>IF(#REF!="","",IFERROR(IF(AND(#REF!="知的",#REF!="陸上"),INDEX(判定２,MATCH(リスト!Z296,縦リスト２,0),MATCH(#REF!,横リスト,0)),"×"),""))</f>
        <v>#REF!</v>
      </c>
      <c r="R296" s="10" t="str">
        <f>IFERROR(IF(AND(#REF!="精神",#REF!="陸上"),INDEX(判定２,MATCH(リスト!Z296,縦リスト２,0),MATCH(M296,横リスト,0)),""),"×")</f>
        <v>×</v>
      </c>
      <c r="S296" s="10" t="e">
        <f>IF(OR(AND(#REF!="知的",#REF!="陸上"),R296="×"),Q296,P296)</f>
        <v>#REF!</v>
      </c>
      <c r="T296" s="8" t="str">
        <f t="shared" si="4"/>
        <v>　</v>
      </c>
      <c r="X29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96" s="272"/>
      <c r="Z296" s="272" t="e">
        <f>#REF!&amp;#REF!</f>
        <v>#REF!</v>
      </c>
      <c r="AA296" s="272"/>
    </row>
    <row r="297" spans="15:27" ht="14.25" x14ac:dyDescent="0.15">
      <c r="O297" s="10" t="e">
        <f>IF(OR(AND(#REF!="知的",#REF!="陸上"),R297="×"),Q297,P297)</f>
        <v>#REF!</v>
      </c>
      <c r="P297" s="10" t="str">
        <f>IFERROR(IF(#REF!="ﾎﾞｳﾘﾝｸﾞ","◎",IF(OR(#REF!="陸上",#REF!="水泳",#REF!="卓球",#REF!="ﾎﾞｯﾁｬ",#REF!="ﾌﾗｲﾝｸﾞﾃﾞｨｽｸ",#REF!="ｱｰﾁｪﾘｰ",#REF!="砲丸投4.0kg"),INDEX(判定,MATCH(リスト!X297,縦リスト,0),MATCH(#REF!,横リスト,0)),"")),"×")</f>
        <v>×</v>
      </c>
      <c r="Q297" s="10" t="e">
        <f>IF(#REF!="","",IFERROR(IF(AND(#REF!="知的",#REF!="陸上"),INDEX(判定２,MATCH(リスト!Z297,縦リスト２,0),MATCH(#REF!,横リスト,0)),"×"),""))</f>
        <v>#REF!</v>
      </c>
      <c r="R297" s="10" t="str">
        <f>IFERROR(IF(AND(#REF!="精神",#REF!="陸上"),INDEX(判定２,MATCH(リスト!Z297,縦リスト２,0),MATCH(M297,横リスト,0)),""),"×")</f>
        <v>×</v>
      </c>
      <c r="S297" s="10" t="e">
        <f>IF(OR(AND(#REF!="知的",#REF!="陸上"),R297="×"),Q297,P297)</f>
        <v>#REF!</v>
      </c>
      <c r="T297" s="8" t="str">
        <f t="shared" si="4"/>
        <v>　</v>
      </c>
      <c r="X29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97" s="272"/>
      <c r="Z297" s="272" t="e">
        <f>#REF!&amp;#REF!</f>
        <v>#REF!</v>
      </c>
      <c r="AA297" s="272"/>
    </row>
    <row r="298" spans="15:27" ht="14.25" x14ac:dyDescent="0.15">
      <c r="O298" s="10" t="e">
        <f>IF(OR(AND(#REF!="知的",#REF!="陸上"),R298="×"),Q298,P298)</f>
        <v>#REF!</v>
      </c>
      <c r="P298" s="10" t="str">
        <f>IFERROR(IF(#REF!="ﾎﾞｳﾘﾝｸﾞ","◎",IF(OR(#REF!="陸上",#REF!="水泳",#REF!="卓球",#REF!="ﾎﾞｯﾁｬ",#REF!="ﾌﾗｲﾝｸﾞﾃﾞｨｽｸ",#REF!="ｱｰﾁｪﾘｰ",#REF!="砲丸投4.0kg"),INDEX(判定,MATCH(リスト!X298,縦リスト,0),MATCH(#REF!,横リスト,0)),"")),"×")</f>
        <v>×</v>
      </c>
      <c r="Q298" s="10" t="e">
        <f>IF(#REF!="","",IFERROR(IF(AND(#REF!="知的",#REF!="陸上"),INDEX(判定２,MATCH(リスト!Z298,縦リスト２,0),MATCH(#REF!,横リスト,0)),"×"),""))</f>
        <v>#REF!</v>
      </c>
      <c r="R298" s="10" t="str">
        <f>IFERROR(IF(AND(#REF!="精神",#REF!="陸上"),INDEX(判定２,MATCH(リスト!Z298,縦リスト２,0),MATCH(M298,横リスト,0)),""),"×")</f>
        <v>×</v>
      </c>
      <c r="S298" s="10" t="e">
        <f>IF(OR(AND(#REF!="知的",#REF!="陸上"),R298="×"),Q298,P298)</f>
        <v>#REF!</v>
      </c>
      <c r="T298" s="8" t="str">
        <f t="shared" si="4"/>
        <v>　</v>
      </c>
      <c r="X29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98" s="272"/>
      <c r="Z298" s="272" t="e">
        <f>#REF!&amp;#REF!</f>
        <v>#REF!</v>
      </c>
      <c r="AA298" s="272"/>
    </row>
    <row r="299" spans="15:27" ht="14.25" x14ac:dyDescent="0.15">
      <c r="O299" s="10" t="e">
        <f>IF(OR(AND(#REF!="知的",#REF!="陸上"),R299="×"),Q299,P299)</f>
        <v>#REF!</v>
      </c>
      <c r="P299" s="10" t="str">
        <f>IFERROR(IF(#REF!="ﾎﾞｳﾘﾝｸﾞ","◎",IF(OR(#REF!="陸上",#REF!="水泳",#REF!="卓球",#REF!="ﾎﾞｯﾁｬ",#REF!="ﾌﾗｲﾝｸﾞﾃﾞｨｽｸ",#REF!="ｱｰﾁｪﾘｰ",#REF!="砲丸投4.0kg"),INDEX(判定,MATCH(リスト!X299,縦リスト,0),MATCH(#REF!,横リスト,0)),"")),"×")</f>
        <v>×</v>
      </c>
      <c r="Q299" s="10" t="e">
        <f>IF(#REF!="","",IFERROR(IF(AND(#REF!="知的",#REF!="陸上"),INDEX(判定２,MATCH(リスト!Z299,縦リスト２,0),MATCH(#REF!,横リスト,0)),"×"),""))</f>
        <v>#REF!</v>
      </c>
      <c r="R299" s="10" t="str">
        <f>IFERROR(IF(AND(#REF!="精神",#REF!="陸上"),INDEX(判定２,MATCH(リスト!Z299,縦リスト２,0),MATCH(M299,横リスト,0)),""),"×")</f>
        <v>×</v>
      </c>
      <c r="S299" s="10" t="e">
        <f>IF(OR(AND(#REF!="知的",#REF!="陸上"),R299="×"),Q299,P299)</f>
        <v>#REF!</v>
      </c>
      <c r="T299" s="8" t="str">
        <f t="shared" si="4"/>
        <v>　</v>
      </c>
      <c r="X29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299" s="272"/>
      <c r="Z299" s="272" t="e">
        <f>#REF!&amp;#REF!</f>
        <v>#REF!</v>
      </c>
      <c r="AA299" s="272"/>
    </row>
    <row r="300" spans="15:27" ht="14.25" x14ac:dyDescent="0.15">
      <c r="O300" s="10" t="e">
        <f>IF(OR(AND(#REF!="知的",#REF!="陸上"),R300="×"),Q300,P300)</f>
        <v>#REF!</v>
      </c>
      <c r="P300" s="10" t="str">
        <f>IFERROR(IF(#REF!="ﾎﾞｳﾘﾝｸﾞ","◎",IF(OR(#REF!="陸上",#REF!="水泳",#REF!="卓球",#REF!="ﾎﾞｯﾁｬ",#REF!="ﾌﾗｲﾝｸﾞﾃﾞｨｽｸ",#REF!="ｱｰﾁｪﾘｰ",#REF!="砲丸投4.0kg"),INDEX(判定,MATCH(リスト!X300,縦リスト,0),MATCH(#REF!,横リスト,0)),"")),"×")</f>
        <v>×</v>
      </c>
      <c r="Q300" s="10" t="e">
        <f>IF(#REF!="","",IFERROR(IF(AND(#REF!="知的",#REF!="陸上"),INDEX(判定２,MATCH(リスト!Z300,縦リスト２,0),MATCH(#REF!,横リスト,0)),"×"),""))</f>
        <v>#REF!</v>
      </c>
      <c r="R300" s="10" t="str">
        <f>IFERROR(IF(AND(#REF!="精神",#REF!="陸上"),INDEX(判定２,MATCH(リスト!Z300,縦リスト２,0),MATCH(M300,横リスト,0)),""),"×")</f>
        <v>×</v>
      </c>
      <c r="S300" s="10" t="e">
        <f>IF(OR(AND(#REF!="知的",#REF!="陸上"),R300="×"),Q300,P300)</f>
        <v>#REF!</v>
      </c>
      <c r="T300" s="8" t="str">
        <f t="shared" si="4"/>
        <v>　</v>
      </c>
      <c r="X30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00" s="272"/>
      <c r="Z300" s="272" t="e">
        <f>#REF!&amp;#REF!</f>
        <v>#REF!</v>
      </c>
      <c r="AA300" s="272"/>
    </row>
    <row r="301" spans="15:27" ht="14.25" x14ac:dyDescent="0.15">
      <c r="O301" s="10" t="e">
        <f>IF(OR(AND(#REF!="知的",#REF!="陸上"),R301="×"),Q301,P301)</f>
        <v>#REF!</v>
      </c>
      <c r="P301" s="10" t="str">
        <f>IFERROR(IF(#REF!="ﾎﾞｳﾘﾝｸﾞ","◎",IF(OR(#REF!="陸上",#REF!="水泳",#REF!="卓球",#REF!="ﾎﾞｯﾁｬ",#REF!="ﾌﾗｲﾝｸﾞﾃﾞｨｽｸ",#REF!="ｱｰﾁｪﾘｰ",#REF!="砲丸投4.0kg"),INDEX(判定,MATCH(リスト!X301,縦リスト,0),MATCH(#REF!,横リスト,0)),"")),"×")</f>
        <v>×</v>
      </c>
      <c r="Q301" s="10" t="e">
        <f>IF(#REF!="","",IFERROR(IF(AND(#REF!="知的",#REF!="陸上"),INDEX(判定２,MATCH(リスト!Z301,縦リスト２,0),MATCH(#REF!,横リスト,0)),"×"),""))</f>
        <v>#REF!</v>
      </c>
      <c r="R301" s="10" t="str">
        <f>IFERROR(IF(AND(#REF!="精神",#REF!="陸上"),INDEX(判定２,MATCH(リスト!Z301,縦リスト２,0),MATCH(M301,横リスト,0)),""),"×")</f>
        <v>×</v>
      </c>
      <c r="S301" s="10" t="e">
        <f>IF(OR(AND(#REF!="知的",#REF!="陸上"),R301="×"),Q301,P301)</f>
        <v>#REF!</v>
      </c>
      <c r="T301" s="8" t="str">
        <f t="shared" si="4"/>
        <v>　</v>
      </c>
      <c r="X30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01" s="272"/>
      <c r="Z301" s="272" t="e">
        <f>#REF!&amp;#REF!</f>
        <v>#REF!</v>
      </c>
      <c r="AA301" s="272"/>
    </row>
    <row r="302" spans="15:27" ht="14.25" x14ac:dyDescent="0.15">
      <c r="O302" s="10" t="e">
        <f>IF(OR(AND(#REF!="知的",#REF!="陸上"),R302="×"),Q302,P302)</f>
        <v>#REF!</v>
      </c>
      <c r="P302" s="10" t="str">
        <f>IFERROR(IF(#REF!="ﾎﾞｳﾘﾝｸﾞ","◎",IF(OR(#REF!="陸上",#REF!="水泳",#REF!="卓球",#REF!="ﾎﾞｯﾁｬ",#REF!="ﾌﾗｲﾝｸﾞﾃﾞｨｽｸ",#REF!="ｱｰﾁｪﾘｰ",#REF!="砲丸投4.0kg"),INDEX(判定,MATCH(リスト!X302,縦リスト,0),MATCH(#REF!,横リスト,0)),"")),"×")</f>
        <v>×</v>
      </c>
      <c r="Q302" s="10" t="e">
        <f>IF(#REF!="","",IFERROR(IF(AND(#REF!="知的",#REF!="陸上"),INDEX(判定２,MATCH(リスト!Z302,縦リスト２,0),MATCH(#REF!,横リスト,0)),"×"),""))</f>
        <v>#REF!</v>
      </c>
      <c r="R302" s="10" t="str">
        <f>IFERROR(IF(AND(#REF!="精神",#REF!="陸上"),INDEX(判定２,MATCH(リスト!Z302,縦リスト２,0),MATCH(M302,横リスト,0)),""),"×")</f>
        <v>×</v>
      </c>
      <c r="S302" s="10" t="e">
        <f>IF(OR(AND(#REF!="知的",#REF!="陸上"),R302="×"),Q302,P302)</f>
        <v>#REF!</v>
      </c>
      <c r="T302" s="8" t="str">
        <f t="shared" si="4"/>
        <v>　</v>
      </c>
      <c r="X30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02" s="272"/>
      <c r="Z302" s="272" t="e">
        <f>#REF!&amp;#REF!</f>
        <v>#REF!</v>
      </c>
      <c r="AA302" s="272"/>
    </row>
    <row r="303" spans="15:27" ht="14.25" x14ac:dyDescent="0.15">
      <c r="O303" s="10" t="e">
        <f>IF(OR(AND(#REF!="知的",#REF!="陸上"),R303="×"),Q303,P303)</f>
        <v>#REF!</v>
      </c>
      <c r="P303" s="10" t="str">
        <f>IFERROR(IF(#REF!="ﾎﾞｳﾘﾝｸﾞ","◎",IF(OR(#REF!="陸上",#REF!="水泳",#REF!="卓球",#REF!="ﾎﾞｯﾁｬ",#REF!="ﾌﾗｲﾝｸﾞﾃﾞｨｽｸ",#REF!="ｱｰﾁｪﾘｰ",#REF!="砲丸投4.0kg"),INDEX(判定,MATCH(リスト!X303,縦リスト,0),MATCH(#REF!,横リスト,0)),"")),"×")</f>
        <v>×</v>
      </c>
      <c r="Q303" s="10" t="e">
        <f>IF(#REF!="","",IFERROR(IF(AND(#REF!="知的",#REF!="陸上"),INDEX(判定２,MATCH(リスト!Z303,縦リスト２,0),MATCH(#REF!,横リスト,0)),"×"),""))</f>
        <v>#REF!</v>
      </c>
      <c r="R303" s="10" t="str">
        <f>IFERROR(IF(AND(#REF!="精神",#REF!="陸上"),INDEX(判定２,MATCH(リスト!Z303,縦リスト２,0),MATCH(M303,横リスト,0)),""),"×")</f>
        <v>×</v>
      </c>
      <c r="S303" s="10" t="e">
        <f>IF(OR(AND(#REF!="知的",#REF!="陸上"),R303="×"),Q303,P303)</f>
        <v>#REF!</v>
      </c>
      <c r="T303" s="8" t="str">
        <f t="shared" si="4"/>
        <v>　</v>
      </c>
      <c r="X30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03" s="272"/>
      <c r="Z303" s="272" t="e">
        <f>#REF!&amp;#REF!</f>
        <v>#REF!</v>
      </c>
      <c r="AA303" s="272"/>
    </row>
    <row r="304" spans="15:27" ht="14.25" x14ac:dyDescent="0.15">
      <c r="O304" s="10" t="e">
        <f>IF(OR(AND(#REF!="知的",#REF!="陸上"),R304="×"),Q304,P304)</f>
        <v>#REF!</v>
      </c>
      <c r="P304" s="10" t="str">
        <f>IFERROR(IF(#REF!="ﾎﾞｳﾘﾝｸﾞ","◎",IF(OR(#REF!="陸上",#REF!="水泳",#REF!="卓球",#REF!="ﾎﾞｯﾁｬ",#REF!="ﾌﾗｲﾝｸﾞﾃﾞｨｽｸ",#REF!="ｱｰﾁｪﾘｰ",#REF!="砲丸投4.0kg"),INDEX(判定,MATCH(リスト!X304,縦リスト,0),MATCH(#REF!,横リスト,0)),"")),"×")</f>
        <v>×</v>
      </c>
      <c r="Q304" s="10" t="e">
        <f>IF(#REF!="","",IFERROR(IF(AND(#REF!="知的",#REF!="陸上"),INDEX(判定２,MATCH(リスト!Z304,縦リスト２,0),MATCH(#REF!,横リスト,0)),"×"),""))</f>
        <v>#REF!</v>
      </c>
      <c r="R304" s="10" t="str">
        <f>IFERROR(IF(AND(#REF!="精神",#REF!="陸上"),INDEX(判定２,MATCH(リスト!Z304,縦リスト２,0),MATCH(M304,横リスト,0)),""),"×")</f>
        <v>×</v>
      </c>
      <c r="S304" s="10" t="e">
        <f>IF(OR(AND(#REF!="知的",#REF!="陸上"),R304="×"),Q304,P304)</f>
        <v>#REF!</v>
      </c>
      <c r="T304" s="8" t="str">
        <f t="shared" si="4"/>
        <v>　</v>
      </c>
      <c r="X30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04" s="272"/>
      <c r="Z304" s="272" t="e">
        <f>#REF!&amp;#REF!</f>
        <v>#REF!</v>
      </c>
      <c r="AA304" s="272"/>
    </row>
    <row r="305" spans="15:27" ht="14.25" x14ac:dyDescent="0.15">
      <c r="O305" s="10" t="e">
        <f>IF(OR(AND(#REF!="知的",#REF!="陸上"),R305="×"),Q305,P305)</f>
        <v>#REF!</v>
      </c>
      <c r="P305" s="10" t="str">
        <f>IFERROR(IF(#REF!="ﾎﾞｳﾘﾝｸﾞ","◎",IF(OR(#REF!="陸上",#REF!="水泳",#REF!="卓球",#REF!="ﾎﾞｯﾁｬ",#REF!="ﾌﾗｲﾝｸﾞﾃﾞｨｽｸ",#REF!="ｱｰﾁｪﾘｰ",#REF!="砲丸投4.0kg"),INDEX(判定,MATCH(リスト!X305,縦リスト,0),MATCH(#REF!,横リスト,0)),"")),"×")</f>
        <v>×</v>
      </c>
      <c r="Q305" s="10" t="e">
        <f>IF(#REF!="","",IFERROR(IF(AND(#REF!="知的",#REF!="陸上"),INDEX(判定２,MATCH(リスト!Z305,縦リスト２,0),MATCH(#REF!,横リスト,0)),"×"),""))</f>
        <v>#REF!</v>
      </c>
      <c r="R305" s="10" t="str">
        <f>IFERROR(IF(AND(#REF!="精神",#REF!="陸上"),INDEX(判定２,MATCH(リスト!Z305,縦リスト２,0),MATCH(M305,横リスト,0)),""),"×")</f>
        <v>×</v>
      </c>
      <c r="S305" s="10" t="e">
        <f>IF(OR(AND(#REF!="知的",#REF!="陸上"),R305="×"),Q305,P305)</f>
        <v>#REF!</v>
      </c>
      <c r="T305" s="8" t="str">
        <f t="shared" si="4"/>
        <v>　</v>
      </c>
      <c r="X30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05" s="272"/>
      <c r="Z305" s="272" t="e">
        <f>#REF!&amp;#REF!</f>
        <v>#REF!</v>
      </c>
      <c r="AA305" s="272"/>
    </row>
    <row r="306" spans="15:27" ht="14.25" x14ac:dyDescent="0.15">
      <c r="O306" s="10" t="e">
        <f>IF(OR(AND(#REF!="知的",#REF!="陸上"),R306="×"),Q306,P306)</f>
        <v>#REF!</v>
      </c>
      <c r="P306" s="10" t="str">
        <f>IFERROR(IF(#REF!="ﾎﾞｳﾘﾝｸﾞ","◎",IF(OR(#REF!="陸上",#REF!="水泳",#REF!="卓球",#REF!="ﾎﾞｯﾁｬ",#REF!="ﾌﾗｲﾝｸﾞﾃﾞｨｽｸ",#REF!="ｱｰﾁｪﾘｰ",#REF!="砲丸投4.0kg"),INDEX(判定,MATCH(リスト!X306,縦リスト,0),MATCH(#REF!,横リスト,0)),"")),"×")</f>
        <v>×</v>
      </c>
      <c r="Q306" s="10" t="e">
        <f>IF(#REF!="","",IFERROR(IF(AND(#REF!="知的",#REF!="陸上"),INDEX(判定２,MATCH(リスト!Z306,縦リスト２,0),MATCH(#REF!,横リスト,0)),"×"),""))</f>
        <v>#REF!</v>
      </c>
      <c r="R306" s="10" t="str">
        <f>IFERROR(IF(AND(#REF!="精神",#REF!="陸上"),INDEX(判定２,MATCH(リスト!Z306,縦リスト２,0),MATCH(M306,横リスト,0)),""),"×")</f>
        <v>×</v>
      </c>
      <c r="S306" s="10" t="e">
        <f>IF(OR(AND(#REF!="知的",#REF!="陸上"),R306="×"),Q306,P306)</f>
        <v>#REF!</v>
      </c>
      <c r="T306" s="8" t="str">
        <f t="shared" si="4"/>
        <v>　</v>
      </c>
      <c r="X30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06" s="272"/>
      <c r="Z306" s="272" t="e">
        <f>#REF!&amp;#REF!</f>
        <v>#REF!</v>
      </c>
      <c r="AA306" s="272"/>
    </row>
    <row r="307" spans="15:27" ht="14.25" x14ac:dyDescent="0.15">
      <c r="O307" s="10" t="e">
        <f>IF(OR(AND(#REF!="知的",#REF!="陸上"),R307="×"),Q307,P307)</f>
        <v>#REF!</v>
      </c>
      <c r="P307" s="10" t="str">
        <f>IFERROR(IF(#REF!="ﾎﾞｳﾘﾝｸﾞ","◎",IF(OR(#REF!="陸上",#REF!="水泳",#REF!="卓球",#REF!="ﾎﾞｯﾁｬ",#REF!="ﾌﾗｲﾝｸﾞﾃﾞｨｽｸ",#REF!="ｱｰﾁｪﾘｰ",#REF!="砲丸投4.0kg"),INDEX(判定,MATCH(リスト!X307,縦リスト,0),MATCH(#REF!,横リスト,0)),"")),"×")</f>
        <v>×</v>
      </c>
      <c r="Q307" s="10" t="e">
        <f>IF(#REF!="","",IFERROR(IF(AND(#REF!="知的",#REF!="陸上"),INDEX(判定２,MATCH(リスト!Z307,縦リスト２,0),MATCH(#REF!,横リスト,0)),"×"),""))</f>
        <v>#REF!</v>
      </c>
      <c r="R307" s="10" t="str">
        <f>IFERROR(IF(AND(#REF!="精神",#REF!="陸上"),INDEX(判定２,MATCH(リスト!Z307,縦リスト２,0),MATCH(M307,横リスト,0)),""),"×")</f>
        <v>×</v>
      </c>
      <c r="S307" s="10" t="e">
        <f>IF(OR(AND(#REF!="知的",#REF!="陸上"),R307="×"),Q307,P307)</f>
        <v>#REF!</v>
      </c>
      <c r="T307" s="8" t="str">
        <f t="shared" si="4"/>
        <v>　</v>
      </c>
      <c r="X30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07" s="272"/>
      <c r="Z307" s="272" t="e">
        <f>#REF!&amp;#REF!</f>
        <v>#REF!</v>
      </c>
      <c r="AA307" s="272"/>
    </row>
    <row r="308" spans="15:27" ht="14.25" x14ac:dyDescent="0.15">
      <c r="O308" s="10" t="e">
        <f>IF(OR(AND(#REF!="知的",#REF!="陸上"),R308="×"),Q308,P308)</f>
        <v>#REF!</v>
      </c>
      <c r="P308" s="10" t="str">
        <f>IFERROR(IF(#REF!="ﾎﾞｳﾘﾝｸﾞ","◎",IF(OR(#REF!="陸上",#REF!="水泳",#REF!="卓球",#REF!="ﾎﾞｯﾁｬ",#REF!="ﾌﾗｲﾝｸﾞﾃﾞｨｽｸ",#REF!="ｱｰﾁｪﾘｰ",#REF!="砲丸投4.0kg"),INDEX(判定,MATCH(リスト!X308,縦リスト,0),MATCH(#REF!,横リスト,0)),"")),"×")</f>
        <v>×</v>
      </c>
      <c r="Q308" s="10" t="e">
        <f>IF(#REF!="","",IFERROR(IF(AND(#REF!="知的",#REF!="陸上"),INDEX(判定２,MATCH(リスト!Z308,縦リスト２,0),MATCH(#REF!,横リスト,0)),"×"),""))</f>
        <v>#REF!</v>
      </c>
      <c r="R308" s="10" t="str">
        <f>IFERROR(IF(AND(#REF!="精神",#REF!="陸上"),INDEX(判定２,MATCH(リスト!Z308,縦リスト２,0),MATCH(M308,横リスト,0)),""),"×")</f>
        <v>×</v>
      </c>
      <c r="S308" s="10" t="e">
        <f>IF(OR(AND(#REF!="知的",#REF!="陸上"),R308="×"),Q308,P308)</f>
        <v>#REF!</v>
      </c>
      <c r="T308" s="8" t="str">
        <f t="shared" si="4"/>
        <v>　</v>
      </c>
      <c r="X30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08" s="272"/>
      <c r="Z308" s="272" t="e">
        <f>#REF!&amp;#REF!</f>
        <v>#REF!</v>
      </c>
      <c r="AA308" s="272"/>
    </row>
    <row r="309" spans="15:27" ht="14.25" x14ac:dyDescent="0.15">
      <c r="O309" s="10" t="e">
        <f>IF(OR(AND(#REF!="知的",#REF!="陸上"),R309="×"),Q309,P309)</f>
        <v>#REF!</v>
      </c>
      <c r="P309" s="10" t="str">
        <f>IFERROR(IF(#REF!="ﾎﾞｳﾘﾝｸﾞ","◎",IF(OR(#REF!="陸上",#REF!="水泳",#REF!="卓球",#REF!="ﾎﾞｯﾁｬ",#REF!="ﾌﾗｲﾝｸﾞﾃﾞｨｽｸ",#REF!="ｱｰﾁｪﾘｰ",#REF!="砲丸投4.0kg"),INDEX(判定,MATCH(リスト!X309,縦リスト,0),MATCH(#REF!,横リスト,0)),"")),"×")</f>
        <v>×</v>
      </c>
      <c r="Q309" s="10" t="e">
        <f>IF(#REF!="","",IFERROR(IF(AND(#REF!="知的",#REF!="陸上"),INDEX(判定２,MATCH(リスト!Z309,縦リスト２,0),MATCH(#REF!,横リスト,0)),"×"),""))</f>
        <v>#REF!</v>
      </c>
      <c r="R309" s="10" t="str">
        <f>IFERROR(IF(AND(#REF!="精神",#REF!="陸上"),INDEX(判定２,MATCH(リスト!Z309,縦リスト２,0),MATCH(M309,横リスト,0)),""),"×")</f>
        <v>×</v>
      </c>
      <c r="S309" s="10" t="e">
        <f>IF(OR(AND(#REF!="知的",#REF!="陸上"),R309="×"),Q309,P309)</f>
        <v>#REF!</v>
      </c>
      <c r="T309" s="8" t="str">
        <f t="shared" si="4"/>
        <v>　</v>
      </c>
      <c r="X30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09" s="272"/>
      <c r="Z309" s="272" t="e">
        <f>#REF!&amp;#REF!</f>
        <v>#REF!</v>
      </c>
      <c r="AA309" s="272"/>
    </row>
    <row r="310" spans="15:27" ht="14.25" x14ac:dyDescent="0.15">
      <c r="O310" s="10" t="e">
        <f>IF(OR(AND(#REF!="知的",#REF!="陸上"),R310="×"),Q310,P310)</f>
        <v>#REF!</v>
      </c>
      <c r="P310" s="10" t="str">
        <f>IFERROR(IF(#REF!="ﾎﾞｳﾘﾝｸﾞ","◎",IF(OR(#REF!="陸上",#REF!="水泳",#REF!="卓球",#REF!="ﾎﾞｯﾁｬ",#REF!="ﾌﾗｲﾝｸﾞﾃﾞｨｽｸ",#REF!="ｱｰﾁｪﾘｰ",#REF!="砲丸投4.0kg"),INDEX(判定,MATCH(リスト!X310,縦リスト,0),MATCH(#REF!,横リスト,0)),"")),"×")</f>
        <v>×</v>
      </c>
      <c r="Q310" s="10" t="e">
        <f>IF(#REF!="","",IFERROR(IF(AND(#REF!="知的",#REF!="陸上"),INDEX(判定２,MATCH(リスト!Z310,縦リスト２,0),MATCH(#REF!,横リスト,0)),"×"),""))</f>
        <v>#REF!</v>
      </c>
      <c r="R310" s="10" t="str">
        <f>IFERROR(IF(AND(#REF!="精神",#REF!="陸上"),INDEX(判定２,MATCH(リスト!Z310,縦リスト２,0),MATCH(M310,横リスト,0)),""),"×")</f>
        <v>×</v>
      </c>
      <c r="S310" s="10" t="e">
        <f>IF(OR(AND(#REF!="知的",#REF!="陸上"),R310="×"),Q310,P310)</f>
        <v>#REF!</v>
      </c>
      <c r="T310" s="8" t="str">
        <f t="shared" si="4"/>
        <v>　</v>
      </c>
      <c r="X31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10" s="272"/>
      <c r="Z310" s="272" t="e">
        <f>#REF!&amp;#REF!</f>
        <v>#REF!</v>
      </c>
      <c r="AA310" s="272"/>
    </row>
    <row r="311" spans="15:27" ht="14.25" x14ac:dyDescent="0.15">
      <c r="O311" s="10" t="e">
        <f>IF(OR(AND(#REF!="知的",#REF!="陸上"),R311="×"),Q311,P311)</f>
        <v>#REF!</v>
      </c>
      <c r="P311" s="10" t="str">
        <f>IFERROR(IF(#REF!="ﾎﾞｳﾘﾝｸﾞ","◎",IF(OR(#REF!="陸上",#REF!="水泳",#REF!="卓球",#REF!="ﾎﾞｯﾁｬ",#REF!="ﾌﾗｲﾝｸﾞﾃﾞｨｽｸ",#REF!="ｱｰﾁｪﾘｰ",#REF!="砲丸投4.0kg"),INDEX(判定,MATCH(リスト!X311,縦リスト,0),MATCH(#REF!,横リスト,0)),"")),"×")</f>
        <v>×</v>
      </c>
      <c r="Q311" s="10" t="e">
        <f>IF(#REF!="","",IFERROR(IF(AND(#REF!="知的",#REF!="陸上"),INDEX(判定２,MATCH(リスト!Z311,縦リスト２,0),MATCH(#REF!,横リスト,0)),"×"),""))</f>
        <v>#REF!</v>
      </c>
      <c r="R311" s="10" t="str">
        <f>IFERROR(IF(AND(#REF!="精神",#REF!="陸上"),INDEX(判定２,MATCH(リスト!Z311,縦リスト２,0),MATCH(M311,横リスト,0)),""),"×")</f>
        <v>×</v>
      </c>
      <c r="S311" s="10" t="e">
        <f>IF(OR(AND(#REF!="知的",#REF!="陸上"),R311="×"),Q311,P311)</f>
        <v>#REF!</v>
      </c>
      <c r="T311" s="8" t="str">
        <f t="shared" si="4"/>
        <v>　</v>
      </c>
      <c r="X31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11" s="272"/>
      <c r="Z311" s="272" t="e">
        <f>#REF!&amp;#REF!</f>
        <v>#REF!</v>
      </c>
      <c r="AA311" s="272"/>
    </row>
    <row r="312" spans="15:27" ht="14.25" x14ac:dyDescent="0.15">
      <c r="O312" s="10" t="e">
        <f>IF(OR(AND(#REF!="知的",#REF!="陸上"),R312="×"),Q312,P312)</f>
        <v>#REF!</v>
      </c>
      <c r="P312" s="10" t="str">
        <f>IFERROR(IF(#REF!="ﾎﾞｳﾘﾝｸﾞ","◎",IF(OR(#REF!="陸上",#REF!="水泳",#REF!="卓球",#REF!="ﾎﾞｯﾁｬ",#REF!="ﾌﾗｲﾝｸﾞﾃﾞｨｽｸ",#REF!="ｱｰﾁｪﾘｰ",#REF!="砲丸投4.0kg"),INDEX(判定,MATCH(リスト!X312,縦リスト,0),MATCH(#REF!,横リスト,0)),"")),"×")</f>
        <v>×</v>
      </c>
      <c r="Q312" s="10" t="e">
        <f>IF(#REF!="","",IFERROR(IF(AND(#REF!="知的",#REF!="陸上"),INDEX(判定２,MATCH(リスト!Z312,縦リスト２,0),MATCH(#REF!,横リスト,0)),"×"),""))</f>
        <v>#REF!</v>
      </c>
      <c r="R312" s="10" t="str">
        <f>IFERROR(IF(AND(#REF!="精神",#REF!="陸上"),INDEX(判定２,MATCH(リスト!Z312,縦リスト２,0),MATCH(M312,横リスト,0)),""),"×")</f>
        <v>×</v>
      </c>
      <c r="S312" s="10" t="e">
        <f>IF(OR(AND(#REF!="知的",#REF!="陸上"),R312="×"),Q312,P312)</f>
        <v>#REF!</v>
      </c>
      <c r="T312" s="8" t="str">
        <f t="shared" si="4"/>
        <v>　</v>
      </c>
      <c r="X31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12" s="272"/>
      <c r="Z312" s="272" t="e">
        <f>#REF!&amp;#REF!</f>
        <v>#REF!</v>
      </c>
      <c r="AA312" s="272"/>
    </row>
    <row r="313" spans="15:27" ht="14.25" x14ac:dyDescent="0.15">
      <c r="O313" s="10" t="e">
        <f>IF(OR(AND(#REF!="知的",#REF!="陸上"),R313="×"),Q313,P313)</f>
        <v>#REF!</v>
      </c>
      <c r="P313" s="10" t="str">
        <f>IFERROR(IF(#REF!="ﾎﾞｳﾘﾝｸﾞ","◎",IF(OR(#REF!="陸上",#REF!="水泳",#REF!="卓球",#REF!="ﾎﾞｯﾁｬ",#REF!="ﾌﾗｲﾝｸﾞﾃﾞｨｽｸ",#REF!="ｱｰﾁｪﾘｰ",#REF!="砲丸投4.0kg"),INDEX(判定,MATCH(リスト!X313,縦リスト,0),MATCH(#REF!,横リスト,0)),"")),"×")</f>
        <v>×</v>
      </c>
      <c r="Q313" s="10" t="e">
        <f>IF(#REF!="","",IFERROR(IF(AND(#REF!="知的",#REF!="陸上"),INDEX(判定２,MATCH(リスト!Z313,縦リスト２,0),MATCH(#REF!,横リスト,0)),"×"),""))</f>
        <v>#REF!</v>
      </c>
      <c r="R313" s="10" t="str">
        <f>IFERROR(IF(AND(#REF!="精神",#REF!="陸上"),INDEX(判定２,MATCH(リスト!Z313,縦リスト２,0),MATCH(M313,横リスト,0)),""),"×")</f>
        <v>×</v>
      </c>
      <c r="S313" s="10" t="e">
        <f>IF(OR(AND(#REF!="知的",#REF!="陸上"),R313="×"),Q313,P313)</f>
        <v>#REF!</v>
      </c>
      <c r="T313" s="8" t="str">
        <f t="shared" si="4"/>
        <v>　</v>
      </c>
      <c r="X31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13" s="272"/>
      <c r="Z313" s="272" t="e">
        <f>#REF!&amp;#REF!</f>
        <v>#REF!</v>
      </c>
      <c r="AA313" s="272"/>
    </row>
    <row r="314" spans="15:27" ht="14.25" x14ac:dyDescent="0.15">
      <c r="O314" s="10" t="e">
        <f>IF(OR(AND(#REF!="知的",#REF!="陸上"),R314="×"),Q314,P314)</f>
        <v>#REF!</v>
      </c>
      <c r="P314" s="10" t="str">
        <f>IFERROR(IF(#REF!="ﾎﾞｳﾘﾝｸﾞ","◎",IF(OR(#REF!="陸上",#REF!="水泳",#REF!="卓球",#REF!="ﾎﾞｯﾁｬ",#REF!="ﾌﾗｲﾝｸﾞﾃﾞｨｽｸ",#REF!="ｱｰﾁｪﾘｰ",#REF!="砲丸投4.0kg"),INDEX(判定,MATCH(リスト!X314,縦リスト,0),MATCH(#REF!,横リスト,0)),"")),"×")</f>
        <v>×</v>
      </c>
      <c r="Q314" s="10" t="e">
        <f>IF(#REF!="","",IFERROR(IF(AND(#REF!="知的",#REF!="陸上"),INDEX(判定２,MATCH(リスト!Z314,縦リスト２,0),MATCH(#REF!,横リスト,0)),"×"),""))</f>
        <v>#REF!</v>
      </c>
      <c r="R314" s="10" t="str">
        <f>IFERROR(IF(AND(#REF!="精神",#REF!="陸上"),INDEX(判定２,MATCH(リスト!Z314,縦リスト２,0),MATCH(M314,横リスト,0)),""),"×")</f>
        <v>×</v>
      </c>
      <c r="S314" s="10" t="e">
        <f>IF(OR(AND(#REF!="知的",#REF!="陸上"),R314="×"),Q314,P314)</f>
        <v>#REF!</v>
      </c>
      <c r="T314" s="8" t="str">
        <f t="shared" si="4"/>
        <v>　</v>
      </c>
      <c r="X31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14" s="272"/>
      <c r="Z314" s="272" t="e">
        <f>#REF!&amp;#REF!</f>
        <v>#REF!</v>
      </c>
      <c r="AA314" s="272"/>
    </row>
    <row r="315" spans="15:27" ht="14.25" x14ac:dyDescent="0.15">
      <c r="O315" s="10" t="e">
        <f>IF(OR(AND(#REF!="知的",#REF!="陸上"),R315="×"),Q315,P315)</f>
        <v>#REF!</v>
      </c>
      <c r="P315" s="10" t="str">
        <f>IFERROR(IF(#REF!="ﾎﾞｳﾘﾝｸﾞ","◎",IF(OR(#REF!="陸上",#REF!="水泳",#REF!="卓球",#REF!="ﾎﾞｯﾁｬ",#REF!="ﾌﾗｲﾝｸﾞﾃﾞｨｽｸ",#REF!="ｱｰﾁｪﾘｰ",#REF!="砲丸投4.0kg"),INDEX(判定,MATCH(リスト!X315,縦リスト,0),MATCH(#REF!,横リスト,0)),"")),"×")</f>
        <v>×</v>
      </c>
      <c r="Q315" s="10" t="e">
        <f>IF(#REF!="","",IFERROR(IF(AND(#REF!="知的",#REF!="陸上"),INDEX(判定２,MATCH(リスト!Z315,縦リスト２,0),MATCH(#REF!,横リスト,0)),"×"),""))</f>
        <v>#REF!</v>
      </c>
      <c r="R315" s="10" t="str">
        <f>IFERROR(IF(AND(#REF!="精神",#REF!="陸上"),INDEX(判定２,MATCH(リスト!Z315,縦リスト２,0),MATCH(M315,横リスト,0)),""),"×")</f>
        <v>×</v>
      </c>
      <c r="S315" s="10" t="e">
        <f>IF(OR(AND(#REF!="知的",#REF!="陸上"),R315="×"),Q315,P315)</f>
        <v>#REF!</v>
      </c>
      <c r="T315" s="8" t="str">
        <f t="shared" si="4"/>
        <v>　</v>
      </c>
      <c r="X31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15" s="272"/>
      <c r="Z315" s="272" t="e">
        <f>#REF!&amp;#REF!</f>
        <v>#REF!</v>
      </c>
      <c r="AA315" s="272"/>
    </row>
    <row r="316" spans="15:27" ht="14.25" x14ac:dyDescent="0.15">
      <c r="O316" s="10" t="e">
        <f>IF(OR(AND(#REF!="知的",#REF!="陸上"),R316="×"),Q316,P316)</f>
        <v>#REF!</v>
      </c>
      <c r="P316" s="10" t="str">
        <f>IFERROR(IF(#REF!="ﾎﾞｳﾘﾝｸﾞ","◎",IF(OR(#REF!="陸上",#REF!="水泳",#REF!="卓球",#REF!="ﾎﾞｯﾁｬ",#REF!="ﾌﾗｲﾝｸﾞﾃﾞｨｽｸ",#REF!="ｱｰﾁｪﾘｰ",#REF!="砲丸投4.0kg"),INDEX(判定,MATCH(リスト!X316,縦リスト,0),MATCH(#REF!,横リスト,0)),"")),"×")</f>
        <v>×</v>
      </c>
      <c r="Q316" s="10" t="e">
        <f>IF(#REF!="","",IFERROR(IF(AND(#REF!="知的",#REF!="陸上"),INDEX(判定２,MATCH(リスト!Z316,縦リスト２,0),MATCH(#REF!,横リスト,0)),"×"),""))</f>
        <v>#REF!</v>
      </c>
      <c r="R316" s="10" t="str">
        <f>IFERROR(IF(AND(#REF!="精神",#REF!="陸上"),INDEX(判定２,MATCH(リスト!Z316,縦リスト２,0),MATCH(M316,横リスト,0)),""),"×")</f>
        <v>×</v>
      </c>
      <c r="S316" s="10" t="e">
        <f>IF(OR(AND(#REF!="知的",#REF!="陸上"),R316="×"),Q316,P316)</f>
        <v>#REF!</v>
      </c>
      <c r="T316" s="8" t="str">
        <f t="shared" si="4"/>
        <v>　</v>
      </c>
      <c r="X31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16" s="272"/>
      <c r="Z316" s="272" t="e">
        <f>#REF!&amp;#REF!</f>
        <v>#REF!</v>
      </c>
      <c r="AA316" s="272"/>
    </row>
    <row r="317" spans="15:27" ht="14.25" x14ac:dyDescent="0.15">
      <c r="O317" s="10" t="e">
        <f>IF(OR(AND(#REF!="知的",#REF!="陸上"),R317="×"),Q317,P317)</f>
        <v>#REF!</v>
      </c>
      <c r="P317" s="10" t="str">
        <f>IFERROR(IF(#REF!="ﾎﾞｳﾘﾝｸﾞ","◎",IF(OR(#REF!="陸上",#REF!="水泳",#REF!="卓球",#REF!="ﾎﾞｯﾁｬ",#REF!="ﾌﾗｲﾝｸﾞﾃﾞｨｽｸ",#REF!="ｱｰﾁｪﾘｰ",#REF!="砲丸投4.0kg"),INDEX(判定,MATCH(リスト!X317,縦リスト,0),MATCH(#REF!,横リスト,0)),"")),"×")</f>
        <v>×</v>
      </c>
      <c r="Q317" s="10" t="e">
        <f>IF(#REF!="","",IFERROR(IF(AND(#REF!="知的",#REF!="陸上"),INDEX(判定２,MATCH(リスト!Z317,縦リスト２,0),MATCH(#REF!,横リスト,0)),"×"),""))</f>
        <v>#REF!</v>
      </c>
      <c r="R317" s="10" t="str">
        <f>IFERROR(IF(AND(#REF!="精神",#REF!="陸上"),INDEX(判定２,MATCH(リスト!Z317,縦リスト２,0),MATCH(M317,横リスト,0)),""),"×")</f>
        <v>×</v>
      </c>
      <c r="S317" s="10" t="e">
        <f>IF(OR(AND(#REF!="知的",#REF!="陸上"),R317="×"),Q317,P317)</f>
        <v>#REF!</v>
      </c>
      <c r="T317" s="8" t="str">
        <f t="shared" si="4"/>
        <v>　</v>
      </c>
      <c r="X31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17" s="272"/>
      <c r="Z317" s="272" t="e">
        <f>#REF!&amp;#REF!</f>
        <v>#REF!</v>
      </c>
      <c r="AA317" s="272"/>
    </row>
    <row r="318" spans="15:27" ht="14.25" x14ac:dyDescent="0.15">
      <c r="O318" s="10" t="e">
        <f>IF(OR(AND(#REF!="知的",#REF!="陸上"),R318="×"),Q318,P318)</f>
        <v>#REF!</v>
      </c>
      <c r="P318" s="10" t="str">
        <f>IFERROR(IF(#REF!="ﾎﾞｳﾘﾝｸﾞ","◎",IF(OR(#REF!="陸上",#REF!="水泳",#REF!="卓球",#REF!="ﾎﾞｯﾁｬ",#REF!="ﾌﾗｲﾝｸﾞﾃﾞｨｽｸ",#REF!="ｱｰﾁｪﾘｰ",#REF!="砲丸投4.0kg"),INDEX(判定,MATCH(リスト!X318,縦リスト,0),MATCH(#REF!,横リスト,0)),"")),"×")</f>
        <v>×</v>
      </c>
      <c r="Q318" s="10" t="e">
        <f>IF(#REF!="","",IFERROR(IF(AND(#REF!="知的",#REF!="陸上"),INDEX(判定２,MATCH(リスト!Z318,縦リスト２,0),MATCH(#REF!,横リスト,0)),"×"),""))</f>
        <v>#REF!</v>
      </c>
      <c r="R318" s="10" t="str">
        <f>IFERROR(IF(AND(#REF!="精神",#REF!="陸上"),INDEX(判定２,MATCH(リスト!Z318,縦リスト２,0),MATCH(M318,横リスト,0)),""),"×")</f>
        <v>×</v>
      </c>
      <c r="S318" s="10" t="e">
        <f>IF(OR(AND(#REF!="知的",#REF!="陸上"),R318="×"),Q318,P318)</f>
        <v>#REF!</v>
      </c>
      <c r="T318" s="8" t="str">
        <f t="shared" si="4"/>
        <v>　</v>
      </c>
      <c r="X31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18" s="272"/>
      <c r="Z318" s="272" t="e">
        <f>#REF!&amp;#REF!</f>
        <v>#REF!</v>
      </c>
      <c r="AA318" s="272"/>
    </row>
    <row r="319" spans="15:27" ht="14.25" x14ac:dyDescent="0.15">
      <c r="O319" s="10" t="e">
        <f>IF(OR(AND(#REF!="知的",#REF!="陸上"),R319="×"),Q319,P319)</f>
        <v>#REF!</v>
      </c>
      <c r="P319" s="10" t="str">
        <f>IFERROR(IF(#REF!="ﾎﾞｳﾘﾝｸﾞ","◎",IF(OR(#REF!="陸上",#REF!="水泳",#REF!="卓球",#REF!="ﾎﾞｯﾁｬ",#REF!="ﾌﾗｲﾝｸﾞﾃﾞｨｽｸ",#REF!="ｱｰﾁｪﾘｰ",#REF!="砲丸投4.0kg"),INDEX(判定,MATCH(リスト!X319,縦リスト,0),MATCH(#REF!,横リスト,0)),"")),"×")</f>
        <v>×</v>
      </c>
      <c r="Q319" s="10" t="e">
        <f>IF(#REF!="","",IFERROR(IF(AND(#REF!="知的",#REF!="陸上"),INDEX(判定２,MATCH(リスト!Z319,縦リスト２,0),MATCH(#REF!,横リスト,0)),"×"),""))</f>
        <v>#REF!</v>
      </c>
      <c r="R319" s="10" t="str">
        <f>IFERROR(IF(AND(#REF!="精神",#REF!="陸上"),INDEX(判定２,MATCH(リスト!Z319,縦リスト２,0),MATCH(M319,横リスト,0)),""),"×")</f>
        <v>×</v>
      </c>
      <c r="S319" s="10" t="e">
        <f>IF(OR(AND(#REF!="知的",#REF!="陸上"),R319="×"),Q319,P319)</f>
        <v>#REF!</v>
      </c>
      <c r="T319" s="8" t="str">
        <f t="shared" si="4"/>
        <v>　</v>
      </c>
      <c r="X31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19" s="272"/>
      <c r="Z319" s="272" t="e">
        <f>#REF!&amp;#REF!</f>
        <v>#REF!</v>
      </c>
      <c r="AA319" s="272"/>
    </row>
    <row r="320" spans="15:27" ht="14.25" x14ac:dyDescent="0.15">
      <c r="O320" s="10" t="e">
        <f>IF(OR(AND(#REF!="知的",#REF!="陸上"),R320="×"),Q320,P320)</f>
        <v>#REF!</v>
      </c>
      <c r="P320" s="10" t="str">
        <f>IFERROR(IF(#REF!="ﾎﾞｳﾘﾝｸﾞ","◎",IF(OR(#REF!="陸上",#REF!="水泳",#REF!="卓球",#REF!="ﾎﾞｯﾁｬ",#REF!="ﾌﾗｲﾝｸﾞﾃﾞｨｽｸ",#REF!="ｱｰﾁｪﾘｰ",#REF!="砲丸投4.0kg"),INDEX(判定,MATCH(リスト!X320,縦リスト,0),MATCH(#REF!,横リスト,0)),"")),"×")</f>
        <v>×</v>
      </c>
      <c r="Q320" s="10" t="e">
        <f>IF(#REF!="","",IFERROR(IF(AND(#REF!="知的",#REF!="陸上"),INDEX(判定２,MATCH(リスト!Z320,縦リスト２,0),MATCH(#REF!,横リスト,0)),"×"),""))</f>
        <v>#REF!</v>
      </c>
      <c r="R320" s="10" t="str">
        <f>IFERROR(IF(AND(#REF!="精神",#REF!="陸上"),INDEX(判定２,MATCH(リスト!Z320,縦リスト２,0),MATCH(M320,横リスト,0)),""),"×")</f>
        <v>×</v>
      </c>
      <c r="S320" s="10" t="e">
        <f>IF(OR(AND(#REF!="知的",#REF!="陸上"),R320="×"),Q320,P320)</f>
        <v>#REF!</v>
      </c>
      <c r="T320" s="8" t="str">
        <f t="shared" si="4"/>
        <v>　</v>
      </c>
      <c r="X32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20" s="272"/>
      <c r="Z320" s="272" t="e">
        <f>#REF!&amp;#REF!</f>
        <v>#REF!</v>
      </c>
      <c r="AA320" s="272"/>
    </row>
    <row r="321" spans="15:27" ht="14.25" x14ac:dyDescent="0.15">
      <c r="O321" s="10" t="e">
        <f>IF(OR(AND(#REF!="知的",#REF!="陸上"),R321="×"),Q321,P321)</f>
        <v>#REF!</v>
      </c>
      <c r="P321" s="10" t="str">
        <f>IFERROR(IF(#REF!="ﾎﾞｳﾘﾝｸﾞ","◎",IF(OR(#REF!="陸上",#REF!="水泳",#REF!="卓球",#REF!="ﾎﾞｯﾁｬ",#REF!="ﾌﾗｲﾝｸﾞﾃﾞｨｽｸ",#REF!="ｱｰﾁｪﾘｰ",#REF!="砲丸投4.0kg"),INDEX(判定,MATCH(リスト!X321,縦リスト,0),MATCH(#REF!,横リスト,0)),"")),"×")</f>
        <v>×</v>
      </c>
      <c r="Q321" s="10" t="e">
        <f>IF(#REF!="","",IFERROR(IF(AND(#REF!="知的",#REF!="陸上"),INDEX(判定２,MATCH(リスト!Z321,縦リスト２,0),MATCH(#REF!,横リスト,0)),"×"),""))</f>
        <v>#REF!</v>
      </c>
      <c r="R321" s="10" t="str">
        <f>IFERROR(IF(AND(#REF!="精神",#REF!="陸上"),INDEX(判定２,MATCH(リスト!Z321,縦リスト２,0),MATCH(M321,横リスト,0)),""),"×")</f>
        <v>×</v>
      </c>
      <c r="S321" s="10" t="e">
        <f>IF(OR(AND(#REF!="知的",#REF!="陸上"),R321="×"),Q321,P321)</f>
        <v>#REF!</v>
      </c>
      <c r="T321" s="8" t="str">
        <f t="shared" si="4"/>
        <v>　</v>
      </c>
      <c r="X32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21" s="272"/>
      <c r="Z321" s="272" t="e">
        <f>#REF!&amp;#REF!</f>
        <v>#REF!</v>
      </c>
      <c r="AA321" s="272"/>
    </row>
    <row r="322" spans="15:27" ht="14.25" x14ac:dyDescent="0.15">
      <c r="O322" s="10" t="e">
        <f>IF(OR(AND(#REF!="知的",#REF!="陸上"),R322="×"),Q322,P322)</f>
        <v>#REF!</v>
      </c>
      <c r="P322" s="10" t="str">
        <f>IFERROR(IF(#REF!="ﾎﾞｳﾘﾝｸﾞ","◎",IF(OR(#REF!="陸上",#REF!="水泳",#REF!="卓球",#REF!="ﾎﾞｯﾁｬ",#REF!="ﾌﾗｲﾝｸﾞﾃﾞｨｽｸ",#REF!="ｱｰﾁｪﾘｰ",#REF!="砲丸投4.0kg"),INDEX(判定,MATCH(リスト!X322,縦リスト,0),MATCH(#REF!,横リスト,0)),"")),"×")</f>
        <v>×</v>
      </c>
      <c r="Q322" s="10" t="e">
        <f>IF(#REF!="","",IFERROR(IF(AND(#REF!="知的",#REF!="陸上"),INDEX(判定２,MATCH(リスト!Z322,縦リスト２,0),MATCH(#REF!,横リスト,0)),"×"),""))</f>
        <v>#REF!</v>
      </c>
      <c r="R322" s="10" t="str">
        <f>IFERROR(IF(AND(#REF!="精神",#REF!="陸上"),INDEX(判定２,MATCH(リスト!Z322,縦リスト２,0),MATCH(M322,横リスト,0)),""),"×")</f>
        <v>×</v>
      </c>
      <c r="S322" s="10" t="e">
        <f>IF(OR(AND(#REF!="知的",#REF!="陸上"),R322="×"),Q322,P322)</f>
        <v>#REF!</v>
      </c>
      <c r="T322" s="8" t="str">
        <f t="shared" si="4"/>
        <v>　</v>
      </c>
      <c r="X32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22" s="272"/>
      <c r="Z322" s="272" t="e">
        <f>#REF!&amp;#REF!</f>
        <v>#REF!</v>
      </c>
      <c r="AA322" s="272"/>
    </row>
    <row r="323" spans="15:27" ht="14.25" x14ac:dyDescent="0.15">
      <c r="O323" s="10" t="e">
        <f>IF(OR(AND(#REF!="知的",#REF!="陸上"),R323="×"),Q323,P323)</f>
        <v>#REF!</v>
      </c>
      <c r="P323" s="10" t="str">
        <f>IFERROR(IF(#REF!="ﾎﾞｳﾘﾝｸﾞ","◎",IF(OR(#REF!="陸上",#REF!="水泳",#REF!="卓球",#REF!="ﾎﾞｯﾁｬ",#REF!="ﾌﾗｲﾝｸﾞﾃﾞｨｽｸ",#REF!="ｱｰﾁｪﾘｰ",#REF!="砲丸投4.0kg"),INDEX(判定,MATCH(リスト!X323,縦リスト,0),MATCH(#REF!,横リスト,0)),"")),"×")</f>
        <v>×</v>
      </c>
      <c r="Q323" s="10" t="e">
        <f>IF(#REF!="","",IFERROR(IF(AND(#REF!="知的",#REF!="陸上"),INDEX(判定２,MATCH(リスト!Z323,縦リスト２,0),MATCH(#REF!,横リスト,0)),"×"),""))</f>
        <v>#REF!</v>
      </c>
      <c r="R323" s="10" t="str">
        <f>IFERROR(IF(AND(#REF!="精神",#REF!="陸上"),INDEX(判定２,MATCH(リスト!Z323,縦リスト２,0),MATCH(M323,横リスト,0)),""),"×")</f>
        <v>×</v>
      </c>
      <c r="S323" s="10" t="e">
        <f>IF(OR(AND(#REF!="知的",#REF!="陸上"),R323="×"),Q323,P323)</f>
        <v>#REF!</v>
      </c>
      <c r="T323" s="8" t="str">
        <f t="shared" si="4"/>
        <v>　</v>
      </c>
      <c r="X32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23" s="272"/>
      <c r="Z323" s="272" t="e">
        <f>#REF!&amp;#REF!</f>
        <v>#REF!</v>
      </c>
      <c r="AA323" s="272"/>
    </row>
    <row r="324" spans="15:27" ht="14.25" x14ac:dyDescent="0.15">
      <c r="O324" s="10" t="e">
        <f>IF(OR(AND(#REF!="知的",#REF!="陸上"),R324="×"),Q324,P324)</f>
        <v>#REF!</v>
      </c>
      <c r="P324" s="10" t="str">
        <f>IFERROR(IF(#REF!="ﾎﾞｳﾘﾝｸﾞ","◎",IF(OR(#REF!="陸上",#REF!="水泳",#REF!="卓球",#REF!="ﾎﾞｯﾁｬ",#REF!="ﾌﾗｲﾝｸﾞﾃﾞｨｽｸ",#REF!="ｱｰﾁｪﾘｰ",#REF!="砲丸投4.0kg"),INDEX(判定,MATCH(リスト!X324,縦リスト,0),MATCH(#REF!,横リスト,0)),"")),"×")</f>
        <v>×</v>
      </c>
      <c r="Q324" s="10" t="e">
        <f>IF(#REF!="","",IFERROR(IF(AND(#REF!="知的",#REF!="陸上"),INDEX(判定２,MATCH(リスト!Z324,縦リスト２,0),MATCH(#REF!,横リスト,0)),"×"),""))</f>
        <v>#REF!</v>
      </c>
      <c r="R324" s="10" t="str">
        <f>IFERROR(IF(AND(#REF!="精神",#REF!="陸上"),INDEX(判定２,MATCH(リスト!Z324,縦リスト２,0),MATCH(M324,横リスト,0)),""),"×")</f>
        <v>×</v>
      </c>
      <c r="S324" s="10" t="e">
        <f>IF(OR(AND(#REF!="知的",#REF!="陸上"),R324="×"),Q324,P324)</f>
        <v>#REF!</v>
      </c>
      <c r="T324" s="8" t="str">
        <f t="shared" ref="T324:T387" si="5">N326&amp;"　"&amp;L326</f>
        <v>　</v>
      </c>
      <c r="X32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24" s="272"/>
      <c r="Z324" s="272" t="e">
        <f>#REF!&amp;#REF!</f>
        <v>#REF!</v>
      </c>
      <c r="AA324" s="272"/>
    </row>
    <row r="325" spans="15:27" ht="14.25" x14ac:dyDescent="0.15">
      <c r="O325" s="10" t="e">
        <f>IF(OR(AND(#REF!="知的",#REF!="陸上"),R325="×"),Q325,P325)</f>
        <v>#REF!</v>
      </c>
      <c r="P325" s="10" t="str">
        <f>IFERROR(IF(#REF!="ﾎﾞｳﾘﾝｸﾞ","◎",IF(OR(#REF!="陸上",#REF!="水泳",#REF!="卓球",#REF!="ﾎﾞｯﾁｬ",#REF!="ﾌﾗｲﾝｸﾞﾃﾞｨｽｸ",#REF!="ｱｰﾁｪﾘｰ",#REF!="砲丸投4.0kg"),INDEX(判定,MATCH(リスト!X325,縦リスト,0),MATCH(#REF!,横リスト,0)),"")),"×")</f>
        <v>×</v>
      </c>
      <c r="Q325" s="10" t="e">
        <f>IF(#REF!="","",IFERROR(IF(AND(#REF!="知的",#REF!="陸上"),INDEX(判定２,MATCH(リスト!Z325,縦リスト２,0),MATCH(#REF!,横リスト,0)),"×"),""))</f>
        <v>#REF!</v>
      </c>
      <c r="R325" s="10" t="str">
        <f>IFERROR(IF(AND(#REF!="精神",#REF!="陸上"),INDEX(判定２,MATCH(リスト!Z325,縦リスト２,0),MATCH(M325,横リスト,0)),""),"×")</f>
        <v>×</v>
      </c>
      <c r="S325" s="10" t="e">
        <f>IF(OR(AND(#REF!="知的",#REF!="陸上"),R325="×"),Q325,P325)</f>
        <v>#REF!</v>
      </c>
      <c r="T325" s="8" t="str">
        <f t="shared" si="5"/>
        <v>　</v>
      </c>
      <c r="X32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25" s="272"/>
      <c r="Z325" s="272" t="e">
        <f>#REF!&amp;#REF!</f>
        <v>#REF!</v>
      </c>
      <c r="AA325" s="272"/>
    </row>
    <row r="326" spans="15:27" ht="14.25" x14ac:dyDescent="0.15">
      <c r="O326" s="10" t="e">
        <f>IF(OR(AND(#REF!="知的",#REF!="陸上"),R326="×"),Q326,P326)</f>
        <v>#REF!</v>
      </c>
      <c r="P326" s="10" t="str">
        <f>IFERROR(IF(#REF!="ﾎﾞｳﾘﾝｸﾞ","◎",IF(OR(#REF!="陸上",#REF!="水泳",#REF!="卓球",#REF!="ﾎﾞｯﾁｬ",#REF!="ﾌﾗｲﾝｸﾞﾃﾞｨｽｸ",#REF!="ｱｰﾁｪﾘｰ",#REF!="砲丸投4.0kg"),INDEX(判定,MATCH(リスト!X326,縦リスト,0),MATCH(#REF!,横リスト,0)),"")),"×")</f>
        <v>×</v>
      </c>
      <c r="Q326" s="10" t="e">
        <f>IF(#REF!="","",IFERROR(IF(AND(#REF!="知的",#REF!="陸上"),INDEX(判定２,MATCH(リスト!Z326,縦リスト２,0),MATCH(#REF!,横リスト,0)),"×"),""))</f>
        <v>#REF!</v>
      </c>
      <c r="R326" s="10" t="str">
        <f>IFERROR(IF(AND(#REF!="精神",#REF!="陸上"),INDEX(判定２,MATCH(リスト!Z326,縦リスト２,0),MATCH(M326,横リスト,0)),""),"×")</f>
        <v>×</v>
      </c>
      <c r="S326" s="10" t="e">
        <f>IF(OR(AND(#REF!="知的",#REF!="陸上"),R326="×"),Q326,P326)</f>
        <v>#REF!</v>
      </c>
      <c r="T326" s="8" t="str">
        <f t="shared" si="5"/>
        <v>　</v>
      </c>
      <c r="X32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26" s="272"/>
      <c r="Z326" s="272" t="e">
        <f>#REF!&amp;#REF!</f>
        <v>#REF!</v>
      </c>
      <c r="AA326" s="272"/>
    </row>
    <row r="327" spans="15:27" ht="14.25" x14ac:dyDescent="0.15">
      <c r="O327" s="10" t="e">
        <f>IF(OR(AND(#REF!="知的",#REF!="陸上"),R327="×"),Q327,P327)</f>
        <v>#REF!</v>
      </c>
      <c r="P327" s="10" t="str">
        <f>IFERROR(IF(#REF!="ﾎﾞｳﾘﾝｸﾞ","◎",IF(OR(#REF!="陸上",#REF!="水泳",#REF!="卓球",#REF!="ﾎﾞｯﾁｬ",#REF!="ﾌﾗｲﾝｸﾞﾃﾞｨｽｸ",#REF!="ｱｰﾁｪﾘｰ",#REF!="砲丸投4.0kg"),INDEX(判定,MATCH(リスト!X327,縦リスト,0),MATCH(#REF!,横リスト,0)),"")),"×")</f>
        <v>×</v>
      </c>
      <c r="Q327" s="10" t="e">
        <f>IF(#REF!="","",IFERROR(IF(AND(#REF!="知的",#REF!="陸上"),INDEX(判定２,MATCH(リスト!Z327,縦リスト２,0),MATCH(#REF!,横リスト,0)),"×"),""))</f>
        <v>#REF!</v>
      </c>
      <c r="R327" s="10" t="str">
        <f>IFERROR(IF(AND(#REF!="精神",#REF!="陸上"),INDEX(判定２,MATCH(リスト!Z327,縦リスト２,0),MATCH(M327,横リスト,0)),""),"×")</f>
        <v>×</v>
      </c>
      <c r="S327" s="10" t="e">
        <f>IF(OR(AND(#REF!="知的",#REF!="陸上"),R327="×"),Q327,P327)</f>
        <v>#REF!</v>
      </c>
      <c r="T327" s="8" t="str">
        <f t="shared" si="5"/>
        <v>　</v>
      </c>
      <c r="X32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27" s="272"/>
      <c r="Z327" s="272" t="e">
        <f>#REF!&amp;#REF!</f>
        <v>#REF!</v>
      </c>
      <c r="AA327" s="272"/>
    </row>
    <row r="328" spans="15:27" ht="14.25" x14ac:dyDescent="0.15">
      <c r="O328" s="10" t="e">
        <f>IF(OR(AND(#REF!="知的",#REF!="陸上"),R328="×"),Q328,P328)</f>
        <v>#REF!</v>
      </c>
      <c r="P328" s="10" t="str">
        <f>IFERROR(IF(#REF!="ﾎﾞｳﾘﾝｸﾞ","◎",IF(OR(#REF!="陸上",#REF!="水泳",#REF!="卓球",#REF!="ﾎﾞｯﾁｬ",#REF!="ﾌﾗｲﾝｸﾞﾃﾞｨｽｸ",#REF!="ｱｰﾁｪﾘｰ",#REF!="砲丸投4.0kg"),INDEX(判定,MATCH(リスト!X328,縦リスト,0),MATCH(#REF!,横リスト,0)),"")),"×")</f>
        <v>×</v>
      </c>
      <c r="Q328" s="10" t="e">
        <f>IF(#REF!="","",IFERROR(IF(AND(#REF!="知的",#REF!="陸上"),INDEX(判定２,MATCH(リスト!Z328,縦リスト２,0),MATCH(#REF!,横リスト,0)),"×"),""))</f>
        <v>#REF!</v>
      </c>
      <c r="R328" s="10" t="str">
        <f>IFERROR(IF(AND(#REF!="精神",#REF!="陸上"),INDEX(判定２,MATCH(リスト!Z328,縦リスト２,0),MATCH(M328,横リスト,0)),""),"×")</f>
        <v>×</v>
      </c>
      <c r="S328" s="10" t="e">
        <f>IF(OR(AND(#REF!="知的",#REF!="陸上"),R328="×"),Q328,P328)</f>
        <v>#REF!</v>
      </c>
      <c r="T328" s="8" t="str">
        <f t="shared" si="5"/>
        <v>　</v>
      </c>
      <c r="X32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28" s="272"/>
      <c r="Z328" s="272" t="e">
        <f>#REF!&amp;#REF!</f>
        <v>#REF!</v>
      </c>
      <c r="AA328" s="272"/>
    </row>
    <row r="329" spans="15:27" ht="14.25" x14ac:dyDescent="0.15">
      <c r="O329" s="10" t="e">
        <f>IF(OR(AND(#REF!="知的",#REF!="陸上"),R329="×"),Q329,P329)</f>
        <v>#REF!</v>
      </c>
      <c r="P329" s="10" t="str">
        <f>IFERROR(IF(#REF!="ﾎﾞｳﾘﾝｸﾞ","◎",IF(OR(#REF!="陸上",#REF!="水泳",#REF!="卓球",#REF!="ﾎﾞｯﾁｬ",#REF!="ﾌﾗｲﾝｸﾞﾃﾞｨｽｸ",#REF!="ｱｰﾁｪﾘｰ",#REF!="砲丸投4.0kg"),INDEX(判定,MATCH(リスト!X329,縦リスト,0),MATCH(#REF!,横リスト,0)),"")),"×")</f>
        <v>×</v>
      </c>
      <c r="Q329" s="10" t="e">
        <f>IF(#REF!="","",IFERROR(IF(AND(#REF!="知的",#REF!="陸上"),INDEX(判定２,MATCH(リスト!Z329,縦リスト２,0),MATCH(#REF!,横リスト,0)),"×"),""))</f>
        <v>#REF!</v>
      </c>
      <c r="R329" s="10" t="str">
        <f>IFERROR(IF(AND(#REF!="精神",#REF!="陸上"),INDEX(判定２,MATCH(リスト!Z329,縦リスト２,0),MATCH(M329,横リスト,0)),""),"×")</f>
        <v>×</v>
      </c>
      <c r="S329" s="10" t="e">
        <f>IF(OR(AND(#REF!="知的",#REF!="陸上"),R329="×"),Q329,P329)</f>
        <v>#REF!</v>
      </c>
      <c r="T329" s="8" t="str">
        <f t="shared" si="5"/>
        <v>　</v>
      </c>
      <c r="X32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29" s="272"/>
      <c r="Z329" s="272" t="e">
        <f>#REF!&amp;#REF!</f>
        <v>#REF!</v>
      </c>
      <c r="AA329" s="272"/>
    </row>
    <row r="330" spans="15:27" ht="14.25" x14ac:dyDescent="0.15">
      <c r="O330" s="10" t="e">
        <f>IF(OR(AND(#REF!="知的",#REF!="陸上"),R330="×"),Q330,P330)</f>
        <v>#REF!</v>
      </c>
      <c r="P330" s="10" t="str">
        <f>IFERROR(IF(#REF!="ﾎﾞｳﾘﾝｸﾞ","◎",IF(OR(#REF!="陸上",#REF!="水泳",#REF!="卓球",#REF!="ﾎﾞｯﾁｬ",#REF!="ﾌﾗｲﾝｸﾞﾃﾞｨｽｸ",#REF!="ｱｰﾁｪﾘｰ",#REF!="砲丸投4.0kg"),INDEX(判定,MATCH(リスト!X330,縦リスト,0),MATCH(#REF!,横リスト,0)),"")),"×")</f>
        <v>×</v>
      </c>
      <c r="Q330" s="10" t="e">
        <f>IF(#REF!="","",IFERROR(IF(AND(#REF!="知的",#REF!="陸上"),INDEX(判定２,MATCH(リスト!Z330,縦リスト２,0),MATCH(#REF!,横リスト,0)),"×"),""))</f>
        <v>#REF!</v>
      </c>
      <c r="R330" s="10" t="str">
        <f>IFERROR(IF(AND(#REF!="精神",#REF!="陸上"),INDEX(判定２,MATCH(リスト!Z330,縦リスト２,0),MATCH(M330,横リスト,0)),""),"×")</f>
        <v>×</v>
      </c>
      <c r="S330" s="10" t="e">
        <f>IF(OR(AND(#REF!="知的",#REF!="陸上"),R330="×"),Q330,P330)</f>
        <v>#REF!</v>
      </c>
      <c r="T330" s="8" t="str">
        <f t="shared" si="5"/>
        <v>　</v>
      </c>
      <c r="X33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30" s="272"/>
      <c r="Z330" s="272" t="e">
        <f>#REF!&amp;#REF!</f>
        <v>#REF!</v>
      </c>
      <c r="AA330" s="272"/>
    </row>
    <row r="331" spans="15:27" ht="14.25" x14ac:dyDescent="0.15">
      <c r="O331" s="10" t="e">
        <f>IF(OR(AND(#REF!="知的",#REF!="陸上"),R331="×"),Q331,P331)</f>
        <v>#REF!</v>
      </c>
      <c r="P331" s="10" t="str">
        <f>IFERROR(IF(#REF!="ﾎﾞｳﾘﾝｸﾞ","◎",IF(OR(#REF!="陸上",#REF!="水泳",#REF!="卓球",#REF!="ﾎﾞｯﾁｬ",#REF!="ﾌﾗｲﾝｸﾞﾃﾞｨｽｸ",#REF!="ｱｰﾁｪﾘｰ",#REF!="砲丸投4.0kg"),INDEX(判定,MATCH(リスト!X331,縦リスト,0),MATCH(#REF!,横リスト,0)),"")),"×")</f>
        <v>×</v>
      </c>
      <c r="Q331" s="10" t="e">
        <f>IF(#REF!="","",IFERROR(IF(AND(#REF!="知的",#REF!="陸上"),INDEX(判定２,MATCH(リスト!Z331,縦リスト２,0),MATCH(#REF!,横リスト,0)),"×"),""))</f>
        <v>#REF!</v>
      </c>
      <c r="R331" s="10" t="str">
        <f>IFERROR(IF(AND(#REF!="精神",#REF!="陸上"),INDEX(判定２,MATCH(リスト!Z331,縦リスト２,0),MATCH(M331,横リスト,0)),""),"×")</f>
        <v>×</v>
      </c>
      <c r="S331" s="10" t="e">
        <f>IF(OR(AND(#REF!="知的",#REF!="陸上"),R331="×"),Q331,P331)</f>
        <v>#REF!</v>
      </c>
      <c r="T331" s="8" t="str">
        <f t="shared" si="5"/>
        <v>　</v>
      </c>
      <c r="X33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31" s="272"/>
      <c r="Z331" s="272" t="e">
        <f>#REF!&amp;#REF!</f>
        <v>#REF!</v>
      </c>
      <c r="AA331" s="272"/>
    </row>
    <row r="332" spans="15:27" ht="14.25" x14ac:dyDescent="0.15">
      <c r="O332" s="10" t="e">
        <f>IF(OR(AND(#REF!="知的",#REF!="陸上"),R332="×"),Q332,P332)</f>
        <v>#REF!</v>
      </c>
      <c r="P332" s="10" t="str">
        <f>IFERROR(IF(#REF!="ﾎﾞｳﾘﾝｸﾞ","◎",IF(OR(#REF!="陸上",#REF!="水泳",#REF!="卓球",#REF!="ﾎﾞｯﾁｬ",#REF!="ﾌﾗｲﾝｸﾞﾃﾞｨｽｸ",#REF!="ｱｰﾁｪﾘｰ",#REF!="砲丸投4.0kg"),INDEX(判定,MATCH(リスト!X332,縦リスト,0),MATCH(#REF!,横リスト,0)),"")),"×")</f>
        <v>×</v>
      </c>
      <c r="Q332" s="10" t="e">
        <f>IF(#REF!="","",IFERROR(IF(AND(#REF!="知的",#REF!="陸上"),INDEX(判定２,MATCH(リスト!Z332,縦リスト２,0),MATCH(#REF!,横リスト,0)),"×"),""))</f>
        <v>#REF!</v>
      </c>
      <c r="R332" s="10" t="str">
        <f>IFERROR(IF(AND(#REF!="精神",#REF!="陸上"),INDEX(判定２,MATCH(リスト!Z332,縦リスト２,0),MATCH(M332,横リスト,0)),""),"×")</f>
        <v>×</v>
      </c>
      <c r="S332" s="10" t="e">
        <f>IF(OR(AND(#REF!="知的",#REF!="陸上"),R332="×"),Q332,P332)</f>
        <v>#REF!</v>
      </c>
      <c r="T332" s="8" t="str">
        <f t="shared" si="5"/>
        <v>　</v>
      </c>
      <c r="X33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32" s="272"/>
      <c r="Z332" s="272" t="e">
        <f>#REF!&amp;#REF!</f>
        <v>#REF!</v>
      </c>
      <c r="AA332" s="272"/>
    </row>
    <row r="333" spans="15:27" ht="14.25" x14ac:dyDescent="0.15">
      <c r="O333" s="10" t="e">
        <f>IF(OR(AND(#REF!="知的",#REF!="陸上"),R333="×"),Q333,P333)</f>
        <v>#REF!</v>
      </c>
      <c r="P333" s="10" t="str">
        <f>IFERROR(IF(#REF!="ﾎﾞｳﾘﾝｸﾞ","◎",IF(OR(#REF!="陸上",#REF!="水泳",#REF!="卓球",#REF!="ﾎﾞｯﾁｬ",#REF!="ﾌﾗｲﾝｸﾞﾃﾞｨｽｸ",#REF!="ｱｰﾁｪﾘｰ",#REF!="砲丸投4.0kg"),INDEX(判定,MATCH(リスト!X333,縦リスト,0),MATCH(#REF!,横リスト,0)),"")),"×")</f>
        <v>×</v>
      </c>
      <c r="Q333" s="10" t="e">
        <f>IF(#REF!="","",IFERROR(IF(AND(#REF!="知的",#REF!="陸上"),INDEX(判定２,MATCH(リスト!Z333,縦リスト２,0),MATCH(#REF!,横リスト,0)),"×"),""))</f>
        <v>#REF!</v>
      </c>
      <c r="R333" s="10" t="str">
        <f>IFERROR(IF(AND(#REF!="精神",#REF!="陸上"),INDEX(判定２,MATCH(リスト!Z333,縦リスト２,0),MATCH(M333,横リスト,0)),""),"×")</f>
        <v>×</v>
      </c>
      <c r="S333" s="10" t="e">
        <f>IF(OR(AND(#REF!="知的",#REF!="陸上"),R333="×"),Q333,P333)</f>
        <v>#REF!</v>
      </c>
      <c r="T333" s="8" t="str">
        <f t="shared" si="5"/>
        <v>　</v>
      </c>
      <c r="X33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33" s="272"/>
      <c r="Z333" s="272" t="e">
        <f>#REF!&amp;#REF!</f>
        <v>#REF!</v>
      </c>
      <c r="AA333" s="272"/>
    </row>
    <row r="334" spans="15:27" ht="14.25" x14ac:dyDescent="0.15">
      <c r="O334" s="10" t="e">
        <f>IF(OR(AND(#REF!="知的",#REF!="陸上"),R334="×"),Q334,P334)</f>
        <v>#REF!</v>
      </c>
      <c r="P334" s="10" t="str">
        <f>IFERROR(IF(#REF!="ﾎﾞｳﾘﾝｸﾞ","◎",IF(OR(#REF!="陸上",#REF!="水泳",#REF!="卓球",#REF!="ﾎﾞｯﾁｬ",#REF!="ﾌﾗｲﾝｸﾞﾃﾞｨｽｸ",#REF!="ｱｰﾁｪﾘｰ",#REF!="砲丸投4.0kg"),INDEX(判定,MATCH(リスト!X334,縦リスト,0),MATCH(#REF!,横リスト,0)),"")),"×")</f>
        <v>×</v>
      </c>
      <c r="Q334" s="10" t="e">
        <f>IF(#REF!="","",IFERROR(IF(AND(#REF!="知的",#REF!="陸上"),INDEX(判定２,MATCH(リスト!Z334,縦リスト２,0),MATCH(#REF!,横リスト,0)),"×"),""))</f>
        <v>#REF!</v>
      </c>
      <c r="R334" s="10" t="str">
        <f>IFERROR(IF(AND(#REF!="精神",#REF!="陸上"),INDEX(判定２,MATCH(リスト!Z334,縦リスト２,0),MATCH(M334,横リスト,0)),""),"×")</f>
        <v>×</v>
      </c>
      <c r="S334" s="10" t="e">
        <f>IF(OR(AND(#REF!="知的",#REF!="陸上"),R334="×"),Q334,P334)</f>
        <v>#REF!</v>
      </c>
      <c r="T334" s="8" t="str">
        <f t="shared" si="5"/>
        <v>　</v>
      </c>
      <c r="X33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34" s="272"/>
      <c r="Z334" s="272" t="e">
        <f>#REF!&amp;#REF!</f>
        <v>#REF!</v>
      </c>
      <c r="AA334" s="272"/>
    </row>
    <row r="335" spans="15:27" ht="14.25" x14ac:dyDescent="0.15">
      <c r="O335" s="10" t="e">
        <f>IF(OR(AND(#REF!="知的",#REF!="陸上"),R335="×"),Q335,P335)</f>
        <v>#REF!</v>
      </c>
      <c r="P335" s="10" t="str">
        <f>IFERROR(IF(#REF!="ﾎﾞｳﾘﾝｸﾞ","◎",IF(OR(#REF!="陸上",#REF!="水泳",#REF!="卓球",#REF!="ﾎﾞｯﾁｬ",#REF!="ﾌﾗｲﾝｸﾞﾃﾞｨｽｸ",#REF!="ｱｰﾁｪﾘｰ",#REF!="砲丸投4.0kg"),INDEX(判定,MATCH(リスト!X335,縦リスト,0),MATCH(#REF!,横リスト,0)),"")),"×")</f>
        <v>×</v>
      </c>
      <c r="Q335" s="10" t="e">
        <f>IF(#REF!="","",IFERROR(IF(AND(#REF!="知的",#REF!="陸上"),INDEX(判定２,MATCH(リスト!Z335,縦リスト２,0),MATCH(#REF!,横リスト,0)),"×"),""))</f>
        <v>#REF!</v>
      </c>
      <c r="R335" s="10" t="str">
        <f>IFERROR(IF(AND(#REF!="精神",#REF!="陸上"),INDEX(判定２,MATCH(リスト!Z335,縦リスト２,0),MATCH(M335,横リスト,0)),""),"×")</f>
        <v>×</v>
      </c>
      <c r="S335" s="10" t="e">
        <f>IF(OR(AND(#REF!="知的",#REF!="陸上"),R335="×"),Q335,P335)</f>
        <v>#REF!</v>
      </c>
      <c r="T335" s="8" t="str">
        <f t="shared" si="5"/>
        <v>　</v>
      </c>
      <c r="X33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35" s="272"/>
      <c r="Z335" s="272" t="e">
        <f>#REF!&amp;#REF!</f>
        <v>#REF!</v>
      </c>
      <c r="AA335" s="272"/>
    </row>
    <row r="336" spans="15:27" ht="14.25" x14ac:dyDescent="0.15">
      <c r="O336" s="10" t="e">
        <f>IF(OR(AND(#REF!="知的",#REF!="陸上"),R336="×"),Q336,P336)</f>
        <v>#REF!</v>
      </c>
      <c r="P336" s="10" t="str">
        <f>IFERROR(IF(#REF!="ﾎﾞｳﾘﾝｸﾞ","◎",IF(OR(#REF!="陸上",#REF!="水泳",#REF!="卓球",#REF!="ﾎﾞｯﾁｬ",#REF!="ﾌﾗｲﾝｸﾞﾃﾞｨｽｸ",#REF!="ｱｰﾁｪﾘｰ",#REF!="砲丸投4.0kg"),INDEX(判定,MATCH(リスト!X336,縦リスト,0),MATCH(#REF!,横リスト,0)),"")),"×")</f>
        <v>×</v>
      </c>
      <c r="Q336" s="10" t="e">
        <f>IF(#REF!="","",IFERROR(IF(AND(#REF!="知的",#REF!="陸上"),INDEX(判定２,MATCH(リスト!Z336,縦リスト２,0),MATCH(#REF!,横リスト,0)),"×"),""))</f>
        <v>#REF!</v>
      </c>
      <c r="R336" s="10" t="str">
        <f>IFERROR(IF(AND(#REF!="精神",#REF!="陸上"),INDEX(判定２,MATCH(リスト!Z336,縦リスト２,0),MATCH(M336,横リスト,0)),""),"×")</f>
        <v>×</v>
      </c>
      <c r="S336" s="10" t="e">
        <f>IF(OR(AND(#REF!="知的",#REF!="陸上"),R336="×"),Q336,P336)</f>
        <v>#REF!</v>
      </c>
      <c r="T336" s="8" t="str">
        <f t="shared" si="5"/>
        <v>　</v>
      </c>
      <c r="X33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36" s="272"/>
      <c r="Z336" s="272" t="e">
        <f>#REF!&amp;#REF!</f>
        <v>#REF!</v>
      </c>
      <c r="AA336" s="272"/>
    </row>
    <row r="337" spans="15:27" ht="14.25" x14ac:dyDescent="0.15">
      <c r="O337" s="10" t="e">
        <f>IF(OR(AND(#REF!="知的",#REF!="陸上"),R337="×"),Q337,P337)</f>
        <v>#REF!</v>
      </c>
      <c r="P337" s="10" t="str">
        <f>IFERROR(IF(#REF!="ﾎﾞｳﾘﾝｸﾞ","◎",IF(OR(#REF!="陸上",#REF!="水泳",#REF!="卓球",#REF!="ﾎﾞｯﾁｬ",#REF!="ﾌﾗｲﾝｸﾞﾃﾞｨｽｸ",#REF!="ｱｰﾁｪﾘｰ",#REF!="砲丸投4.0kg"),INDEX(判定,MATCH(リスト!X337,縦リスト,0),MATCH(#REF!,横リスト,0)),"")),"×")</f>
        <v>×</v>
      </c>
      <c r="Q337" s="10" t="e">
        <f>IF(#REF!="","",IFERROR(IF(AND(#REF!="知的",#REF!="陸上"),INDEX(判定２,MATCH(リスト!Z337,縦リスト２,0),MATCH(#REF!,横リスト,0)),"×"),""))</f>
        <v>#REF!</v>
      </c>
      <c r="R337" s="10" t="str">
        <f>IFERROR(IF(AND(#REF!="精神",#REF!="陸上"),INDEX(判定２,MATCH(リスト!Z337,縦リスト２,0),MATCH(M337,横リスト,0)),""),"×")</f>
        <v>×</v>
      </c>
      <c r="S337" s="10" t="e">
        <f>IF(OR(AND(#REF!="知的",#REF!="陸上"),R337="×"),Q337,P337)</f>
        <v>#REF!</v>
      </c>
      <c r="T337" s="8" t="str">
        <f t="shared" si="5"/>
        <v>　</v>
      </c>
      <c r="X33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37" s="272"/>
      <c r="Z337" s="272" t="e">
        <f>#REF!&amp;#REF!</f>
        <v>#REF!</v>
      </c>
      <c r="AA337" s="272"/>
    </row>
    <row r="338" spans="15:27" ht="14.25" x14ac:dyDescent="0.15">
      <c r="O338" s="10" t="e">
        <f>IF(OR(AND(#REF!="知的",#REF!="陸上"),R338="×"),Q338,P338)</f>
        <v>#REF!</v>
      </c>
      <c r="P338" s="10" t="str">
        <f>IFERROR(IF(#REF!="ﾎﾞｳﾘﾝｸﾞ","◎",IF(OR(#REF!="陸上",#REF!="水泳",#REF!="卓球",#REF!="ﾎﾞｯﾁｬ",#REF!="ﾌﾗｲﾝｸﾞﾃﾞｨｽｸ",#REF!="ｱｰﾁｪﾘｰ",#REF!="砲丸投4.0kg"),INDEX(判定,MATCH(リスト!X338,縦リスト,0),MATCH(#REF!,横リスト,0)),"")),"×")</f>
        <v>×</v>
      </c>
      <c r="Q338" s="10" t="e">
        <f>IF(#REF!="","",IFERROR(IF(AND(#REF!="知的",#REF!="陸上"),INDEX(判定２,MATCH(リスト!Z338,縦リスト２,0),MATCH(#REF!,横リスト,0)),"×"),""))</f>
        <v>#REF!</v>
      </c>
      <c r="R338" s="10" t="str">
        <f>IFERROR(IF(AND(#REF!="精神",#REF!="陸上"),INDEX(判定２,MATCH(リスト!Z338,縦リスト２,0),MATCH(M338,横リスト,0)),""),"×")</f>
        <v>×</v>
      </c>
      <c r="S338" s="10" t="e">
        <f>IF(OR(AND(#REF!="知的",#REF!="陸上"),R338="×"),Q338,P338)</f>
        <v>#REF!</v>
      </c>
      <c r="T338" s="8" t="str">
        <f t="shared" si="5"/>
        <v>　</v>
      </c>
      <c r="X33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38" s="272"/>
      <c r="Z338" s="272" t="e">
        <f>#REF!&amp;#REF!</f>
        <v>#REF!</v>
      </c>
      <c r="AA338" s="272"/>
    </row>
    <row r="339" spans="15:27" ht="14.25" x14ac:dyDescent="0.15">
      <c r="O339" s="10" t="e">
        <f>IF(OR(AND(#REF!="知的",#REF!="陸上"),R339="×"),Q339,P339)</f>
        <v>#REF!</v>
      </c>
      <c r="P339" s="10" t="str">
        <f>IFERROR(IF(#REF!="ﾎﾞｳﾘﾝｸﾞ","◎",IF(OR(#REF!="陸上",#REF!="水泳",#REF!="卓球",#REF!="ﾎﾞｯﾁｬ",#REF!="ﾌﾗｲﾝｸﾞﾃﾞｨｽｸ",#REF!="ｱｰﾁｪﾘｰ",#REF!="砲丸投4.0kg"),INDEX(判定,MATCH(リスト!X339,縦リスト,0),MATCH(#REF!,横リスト,0)),"")),"×")</f>
        <v>×</v>
      </c>
      <c r="Q339" s="10" t="e">
        <f>IF(#REF!="","",IFERROR(IF(AND(#REF!="知的",#REF!="陸上"),INDEX(判定２,MATCH(リスト!Z339,縦リスト２,0),MATCH(#REF!,横リスト,0)),"×"),""))</f>
        <v>#REF!</v>
      </c>
      <c r="R339" s="10" t="str">
        <f>IFERROR(IF(AND(#REF!="精神",#REF!="陸上"),INDEX(判定２,MATCH(リスト!Z339,縦リスト２,0),MATCH(M339,横リスト,0)),""),"×")</f>
        <v>×</v>
      </c>
      <c r="S339" s="10" t="e">
        <f>IF(OR(AND(#REF!="知的",#REF!="陸上"),R339="×"),Q339,P339)</f>
        <v>#REF!</v>
      </c>
      <c r="T339" s="8" t="str">
        <f t="shared" si="5"/>
        <v>　</v>
      </c>
      <c r="X33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39" s="272"/>
      <c r="Z339" s="272" t="e">
        <f>#REF!&amp;#REF!</f>
        <v>#REF!</v>
      </c>
      <c r="AA339" s="272"/>
    </row>
    <row r="340" spans="15:27" ht="14.25" x14ac:dyDescent="0.15">
      <c r="O340" s="10" t="e">
        <f>IF(OR(AND(#REF!="知的",#REF!="陸上"),R340="×"),Q340,P340)</f>
        <v>#REF!</v>
      </c>
      <c r="P340" s="10" t="str">
        <f>IFERROR(IF(#REF!="ﾎﾞｳﾘﾝｸﾞ","◎",IF(OR(#REF!="陸上",#REF!="水泳",#REF!="卓球",#REF!="ﾎﾞｯﾁｬ",#REF!="ﾌﾗｲﾝｸﾞﾃﾞｨｽｸ",#REF!="ｱｰﾁｪﾘｰ",#REF!="砲丸投4.0kg"),INDEX(判定,MATCH(リスト!X340,縦リスト,0),MATCH(#REF!,横リスト,0)),"")),"×")</f>
        <v>×</v>
      </c>
      <c r="Q340" s="10" t="e">
        <f>IF(#REF!="","",IFERROR(IF(AND(#REF!="知的",#REF!="陸上"),INDEX(判定２,MATCH(リスト!Z340,縦リスト２,0),MATCH(#REF!,横リスト,0)),"×"),""))</f>
        <v>#REF!</v>
      </c>
      <c r="R340" s="10" t="str">
        <f>IFERROR(IF(AND(#REF!="精神",#REF!="陸上"),INDEX(判定２,MATCH(リスト!Z340,縦リスト２,0),MATCH(M340,横リスト,0)),""),"×")</f>
        <v>×</v>
      </c>
      <c r="S340" s="10" t="e">
        <f>IF(OR(AND(#REF!="知的",#REF!="陸上"),R340="×"),Q340,P340)</f>
        <v>#REF!</v>
      </c>
      <c r="T340" s="8" t="str">
        <f t="shared" si="5"/>
        <v>　</v>
      </c>
      <c r="X34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40" s="272"/>
      <c r="Z340" s="272" t="e">
        <f>#REF!&amp;#REF!</f>
        <v>#REF!</v>
      </c>
      <c r="AA340" s="272"/>
    </row>
    <row r="341" spans="15:27" ht="14.25" x14ac:dyDescent="0.15">
      <c r="O341" s="10" t="e">
        <f>IF(OR(AND(#REF!="知的",#REF!="陸上"),R341="×"),Q341,P341)</f>
        <v>#REF!</v>
      </c>
      <c r="P341" s="10" t="str">
        <f>IFERROR(IF(#REF!="ﾎﾞｳﾘﾝｸﾞ","◎",IF(OR(#REF!="陸上",#REF!="水泳",#REF!="卓球",#REF!="ﾎﾞｯﾁｬ",#REF!="ﾌﾗｲﾝｸﾞﾃﾞｨｽｸ",#REF!="ｱｰﾁｪﾘｰ",#REF!="砲丸投4.0kg"),INDEX(判定,MATCH(リスト!X341,縦リスト,0),MATCH(#REF!,横リスト,0)),"")),"×")</f>
        <v>×</v>
      </c>
      <c r="Q341" s="10" t="e">
        <f>IF(#REF!="","",IFERROR(IF(AND(#REF!="知的",#REF!="陸上"),INDEX(判定２,MATCH(リスト!Z341,縦リスト２,0),MATCH(#REF!,横リスト,0)),"×"),""))</f>
        <v>#REF!</v>
      </c>
      <c r="R341" s="10" t="str">
        <f>IFERROR(IF(AND(#REF!="精神",#REF!="陸上"),INDEX(判定２,MATCH(リスト!Z341,縦リスト２,0),MATCH(M341,横リスト,0)),""),"×")</f>
        <v>×</v>
      </c>
      <c r="S341" s="10" t="e">
        <f>IF(OR(AND(#REF!="知的",#REF!="陸上"),R341="×"),Q341,P341)</f>
        <v>#REF!</v>
      </c>
      <c r="T341" s="8" t="str">
        <f t="shared" si="5"/>
        <v>　</v>
      </c>
      <c r="X34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41" s="272"/>
      <c r="Z341" s="272" t="e">
        <f>#REF!&amp;#REF!</f>
        <v>#REF!</v>
      </c>
      <c r="AA341" s="272"/>
    </row>
    <row r="342" spans="15:27" ht="14.25" x14ac:dyDescent="0.15">
      <c r="O342" s="10" t="e">
        <f>IF(OR(AND(#REF!="知的",#REF!="陸上"),R342="×"),Q342,P342)</f>
        <v>#REF!</v>
      </c>
      <c r="P342" s="10" t="str">
        <f>IFERROR(IF(#REF!="ﾎﾞｳﾘﾝｸﾞ","◎",IF(OR(#REF!="陸上",#REF!="水泳",#REF!="卓球",#REF!="ﾎﾞｯﾁｬ",#REF!="ﾌﾗｲﾝｸﾞﾃﾞｨｽｸ",#REF!="ｱｰﾁｪﾘｰ",#REF!="砲丸投4.0kg"),INDEX(判定,MATCH(リスト!X342,縦リスト,0),MATCH(#REF!,横リスト,0)),"")),"×")</f>
        <v>×</v>
      </c>
      <c r="Q342" s="10" t="e">
        <f>IF(#REF!="","",IFERROR(IF(AND(#REF!="知的",#REF!="陸上"),INDEX(判定２,MATCH(リスト!Z342,縦リスト２,0),MATCH(#REF!,横リスト,0)),"×"),""))</f>
        <v>#REF!</v>
      </c>
      <c r="R342" s="10" t="str">
        <f>IFERROR(IF(AND(#REF!="精神",#REF!="陸上"),INDEX(判定２,MATCH(リスト!Z342,縦リスト２,0),MATCH(M342,横リスト,0)),""),"×")</f>
        <v>×</v>
      </c>
      <c r="S342" s="10" t="e">
        <f>IF(OR(AND(#REF!="知的",#REF!="陸上"),R342="×"),Q342,P342)</f>
        <v>#REF!</v>
      </c>
      <c r="T342" s="8" t="str">
        <f t="shared" si="5"/>
        <v>　</v>
      </c>
      <c r="X34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42" s="272"/>
      <c r="Z342" s="272" t="e">
        <f>#REF!&amp;#REF!</f>
        <v>#REF!</v>
      </c>
      <c r="AA342" s="272"/>
    </row>
    <row r="343" spans="15:27" ht="14.25" x14ac:dyDescent="0.15">
      <c r="O343" s="10" t="e">
        <f>IF(OR(AND(#REF!="知的",#REF!="陸上"),R343="×"),Q343,P343)</f>
        <v>#REF!</v>
      </c>
      <c r="P343" s="10" t="str">
        <f>IFERROR(IF(#REF!="ﾎﾞｳﾘﾝｸﾞ","◎",IF(OR(#REF!="陸上",#REF!="水泳",#REF!="卓球",#REF!="ﾎﾞｯﾁｬ",#REF!="ﾌﾗｲﾝｸﾞﾃﾞｨｽｸ",#REF!="ｱｰﾁｪﾘｰ",#REF!="砲丸投4.0kg"),INDEX(判定,MATCH(リスト!X343,縦リスト,0),MATCH(#REF!,横リスト,0)),"")),"×")</f>
        <v>×</v>
      </c>
      <c r="Q343" s="10" t="e">
        <f>IF(#REF!="","",IFERROR(IF(AND(#REF!="知的",#REF!="陸上"),INDEX(判定２,MATCH(リスト!Z343,縦リスト２,0),MATCH(#REF!,横リスト,0)),"×"),""))</f>
        <v>#REF!</v>
      </c>
      <c r="R343" s="10" t="str">
        <f>IFERROR(IF(AND(#REF!="精神",#REF!="陸上"),INDEX(判定２,MATCH(リスト!Z343,縦リスト２,0),MATCH(M343,横リスト,0)),""),"×")</f>
        <v>×</v>
      </c>
      <c r="S343" s="10" t="e">
        <f>IF(OR(AND(#REF!="知的",#REF!="陸上"),R343="×"),Q343,P343)</f>
        <v>#REF!</v>
      </c>
      <c r="T343" s="8" t="str">
        <f t="shared" si="5"/>
        <v>　</v>
      </c>
      <c r="X34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43" s="272"/>
      <c r="Z343" s="272" t="e">
        <f>#REF!&amp;#REF!</f>
        <v>#REF!</v>
      </c>
      <c r="AA343" s="272"/>
    </row>
    <row r="344" spans="15:27" ht="14.25" x14ac:dyDescent="0.15">
      <c r="O344" s="10" t="e">
        <f>IF(OR(AND(#REF!="知的",#REF!="陸上"),R344="×"),Q344,P344)</f>
        <v>#REF!</v>
      </c>
      <c r="P344" s="10" t="str">
        <f>IFERROR(IF(#REF!="ﾎﾞｳﾘﾝｸﾞ","◎",IF(OR(#REF!="陸上",#REF!="水泳",#REF!="卓球",#REF!="ﾎﾞｯﾁｬ",#REF!="ﾌﾗｲﾝｸﾞﾃﾞｨｽｸ",#REF!="ｱｰﾁｪﾘｰ",#REF!="砲丸投4.0kg"),INDEX(判定,MATCH(リスト!X344,縦リスト,0),MATCH(#REF!,横リスト,0)),"")),"×")</f>
        <v>×</v>
      </c>
      <c r="Q344" s="10" t="e">
        <f>IF(#REF!="","",IFERROR(IF(AND(#REF!="知的",#REF!="陸上"),INDEX(判定２,MATCH(リスト!Z344,縦リスト２,0),MATCH(#REF!,横リスト,0)),"×"),""))</f>
        <v>#REF!</v>
      </c>
      <c r="R344" s="10" t="str">
        <f>IFERROR(IF(AND(#REF!="精神",#REF!="陸上"),INDEX(判定２,MATCH(リスト!Z344,縦リスト２,0),MATCH(M344,横リスト,0)),""),"×")</f>
        <v>×</v>
      </c>
      <c r="S344" s="10" t="e">
        <f>IF(OR(AND(#REF!="知的",#REF!="陸上"),R344="×"),Q344,P344)</f>
        <v>#REF!</v>
      </c>
      <c r="T344" s="8" t="str">
        <f t="shared" si="5"/>
        <v>　</v>
      </c>
      <c r="X34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44" s="272"/>
      <c r="Z344" s="272" t="e">
        <f>#REF!&amp;#REF!</f>
        <v>#REF!</v>
      </c>
      <c r="AA344" s="272"/>
    </row>
    <row r="345" spans="15:27" ht="14.25" x14ac:dyDescent="0.15">
      <c r="O345" s="10" t="e">
        <f>IF(OR(AND(#REF!="知的",#REF!="陸上"),R345="×"),Q345,P345)</f>
        <v>#REF!</v>
      </c>
      <c r="P345" s="10" t="str">
        <f>IFERROR(IF(#REF!="ﾎﾞｳﾘﾝｸﾞ","◎",IF(OR(#REF!="陸上",#REF!="水泳",#REF!="卓球",#REF!="ﾎﾞｯﾁｬ",#REF!="ﾌﾗｲﾝｸﾞﾃﾞｨｽｸ",#REF!="ｱｰﾁｪﾘｰ",#REF!="砲丸投4.0kg"),INDEX(判定,MATCH(リスト!X345,縦リスト,0),MATCH(#REF!,横リスト,0)),"")),"×")</f>
        <v>×</v>
      </c>
      <c r="Q345" s="10" t="e">
        <f>IF(#REF!="","",IFERROR(IF(AND(#REF!="知的",#REF!="陸上"),INDEX(判定２,MATCH(リスト!Z345,縦リスト２,0),MATCH(#REF!,横リスト,0)),"×"),""))</f>
        <v>#REF!</v>
      </c>
      <c r="R345" s="10" t="str">
        <f>IFERROR(IF(AND(#REF!="精神",#REF!="陸上"),INDEX(判定２,MATCH(リスト!Z345,縦リスト２,0),MATCH(M345,横リスト,0)),""),"×")</f>
        <v>×</v>
      </c>
      <c r="S345" s="10" t="e">
        <f>IF(OR(AND(#REF!="知的",#REF!="陸上"),R345="×"),Q345,P345)</f>
        <v>#REF!</v>
      </c>
      <c r="T345" s="8" t="str">
        <f t="shared" si="5"/>
        <v>　</v>
      </c>
      <c r="X34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45" s="272"/>
      <c r="Z345" s="272" t="e">
        <f>#REF!&amp;#REF!</f>
        <v>#REF!</v>
      </c>
      <c r="AA345" s="272"/>
    </row>
    <row r="346" spans="15:27" ht="14.25" x14ac:dyDescent="0.15">
      <c r="O346" s="10" t="e">
        <f>IF(OR(AND(#REF!="知的",#REF!="陸上"),R346="×"),Q346,P346)</f>
        <v>#REF!</v>
      </c>
      <c r="P346" s="10" t="str">
        <f>IFERROR(IF(#REF!="ﾎﾞｳﾘﾝｸﾞ","◎",IF(OR(#REF!="陸上",#REF!="水泳",#REF!="卓球",#REF!="ﾎﾞｯﾁｬ",#REF!="ﾌﾗｲﾝｸﾞﾃﾞｨｽｸ",#REF!="ｱｰﾁｪﾘｰ",#REF!="砲丸投4.0kg"),INDEX(判定,MATCH(リスト!X346,縦リスト,0),MATCH(#REF!,横リスト,0)),"")),"×")</f>
        <v>×</v>
      </c>
      <c r="Q346" s="10" t="e">
        <f>IF(#REF!="","",IFERROR(IF(AND(#REF!="知的",#REF!="陸上"),INDEX(判定２,MATCH(リスト!Z346,縦リスト２,0),MATCH(#REF!,横リスト,0)),"×"),""))</f>
        <v>#REF!</v>
      </c>
      <c r="R346" s="10" t="str">
        <f>IFERROR(IF(AND(#REF!="精神",#REF!="陸上"),INDEX(判定２,MATCH(リスト!Z346,縦リスト２,0),MATCH(M346,横リスト,0)),""),"×")</f>
        <v>×</v>
      </c>
      <c r="S346" s="10" t="e">
        <f>IF(OR(AND(#REF!="知的",#REF!="陸上"),R346="×"),Q346,P346)</f>
        <v>#REF!</v>
      </c>
      <c r="T346" s="8" t="str">
        <f t="shared" si="5"/>
        <v>　</v>
      </c>
      <c r="X34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46" s="272"/>
      <c r="Z346" s="272" t="e">
        <f>#REF!&amp;#REF!</f>
        <v>#REF!</v>
      </c>
      <c r="AA346" s="272"/>
    </row>
    <row r="347" spans="15:27" ht="14.25" x14ac:dyDescent="0.15">
      <c r="O347" s="10" t="e">
        <f>IF(OR(AND(#REF!="知的",#REF!="陸上"),R347="×"),Q347,P347)</f>
        <v>#REF!</v>
      </c>
      <c r="P347" s="10" t="str">
        <f>IFERROR(IF(#REF!="ﾎﾞｳﾘﾝｸﾞ","◎",IF(OR(#REF!="陸上",#REF!="水泳",#REF!="卓球",#REF!="ﾎﾞｯﾁｬ",#REF!="ﾌﾗｲﾝｸﾞﾃﾞｨｽｸ",#REF!="ｱｰﾁｪﾘｰ",#REF!="砲丸投4.0kg"),INDEX(判定,MATCH(リスト!X347,縦リスト,0),MATCH(#REF!,横リスト,0)),"")),"×")</f>
        <v>×</v>
      </c>
      <c r="Q347" s="10" t="e">
        <f>IF(#REF!="","",IFERROR(IF(AND(#REF!="知的",#REF!="陸上"),INDEX(判定２,MATCH(リスト!Z347,縦リスト２,0),MATCH(#REF!,横リスト,0)),"×"),""))</f>
        <v>#REF!</v>
      </c>
      <c r="R347" s="10" t="str">
        <f>IFERROR(IF(AND(#REF!="精神",#REF!="陸上"),INDEX(判定２,MATCH(リスト!Z347,縦リスト２,0),MATCH(M347,横リスト,0)),""),"×")</f>
        <v>×</v>
      </c>
      <c r="S347" s="10" t="e">
        <f>IF(OR(AND(#REF!="知的",#REF!="陸上"),R347="×"),Q347,P347)</f>
        <v>#REF!</v>
      </c>
      <c r="T347" s="8" t="str">
        <f t="shared" si="5"/>
        <v>　</v>
      </c>
      <c r="X34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47" s="272"/>
      <c r="Z347" s="272" t="e">
        <f>#REF!&amp;#REF!</f>
        <v>#REF!</v>
      </c>
      <c r="AA347" s="272"/>
    </row>
    <row r="348" spans="15:27" ht="14.25" x14ac:dyDescent="0.15">
      <c r="O348" s="10" t="e">
        <f>IF(OR(AND(#REF!="知的",#REF!="陸上"),R348="×"),Q348,P348)</f>
        <v>#REF!</v>
      </c>
      <c r="P348" s="10" t="str">
        <f>IFERROR(IF(#REF!="ﾎﾞｳﾘﾝｸﾞ","◎",IF(OR(#REF!="陸上",#REF!="水泳",#REF!="卓球",#REF!="ﾎﾞｯﾁｬ",#REF!="ﾌﾗｲﾝｸﾞﾃﾞｨｽｸ",#REF!="ｱｰﾁｪﾘｰ",#REF!="砲丸投4.0kg"),INDEX(判定,MATCH(リスト!X348,縦リスト,0),MATCH(#REF!,横リスト,0)),"")),"×")</f>
        <v>×</v>
      </c>
      <c r="Q348" s="10" t="e">
        <f>IF(#REF!="","",IFERROR(IF(AND(#REF!="知的",#REF!="陸上"),INDEX(判定２,MATCH(リスト!Z348,縦リスト２,0),MATCH(#REF!,横リスト,0)),"×"),""))</f>
        <v>#REF!</v>
      </c>
      <c r="R348" s="10" t="str">
        <f>IFERROR(IF(AND(#REF!="精神",#REF!="陸上"),INDEX(判定２,MATCH(リスト!Z348,縦リスト２,0),MATCH(M348,横リスト,0)),""),"×")</f>
        <v>×</v>
      </c>
      <c r="S348" s="10" t="e">
        <f>IF(OR(AND(#REF!="知的",#REF!="陸上"),R348="×"),Q348,P348)</f>
        <v>#REF!</v>
      </c>
      <c r="T348" s="8" t="str">
        <f t="shared" si="5"/>
        <v>　</v>
      </c>
      <c r="X34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48" s="272"/>
      <c r="Z348" s="272" t="e">
        <f>#REF!&amp;#REF!</f>
        <v>#REF!</v>
      </c>
      <c r="AA348" s="272"/>
    </row>
    <row r="349" spans="15:27" ht="14.25" x14ac:dyDescent="0.15">
      <c r="O349" s="10" t="e">
        <f>IF(OR(AND(#REF!="知的",#REF!="陸上"),R349="×"),Q349,P349)</f>
        <v>#REF!</v>
      </c>
      <c r="P349" s="10" t="str">
        <f>IFERROR(IF(#REF!="ﾎﾞｳﾘﾝｸﾞ","◎",IF(OR(#REF!="陸上",#REF!="水泳",#REF!="卓球",#REF!="ﾎﾞｯﾁｬ",#REF!="ﾌﾗｲﾝｸﾞﾃﾞｨｽｸ",#REF!="ｱｰﾁｪﾘｰ",#REF!="砲丸投4.0kg"),INDEX(判定,MATCH(リスト!X349,縦リスト,0),MATCH(#REF!,横リスト,0)),"")),"×")</f>
        <v>×</v>
      </c>
      <c r="Q349" s="10" t="e">
        <f>IF(#REF!="","",IFERROR(IF(AND(#REF!="知的",#REF!="陸上"),INDEX(判定２,MATCH(リスト!Z349,縦リスト２,0),MATCH(#REF!,横リスト,0)),"×"),""))</f>
        <v>#REF!</v>
      </c>
      <c r="R349" s="10" t="str">
        <f>IFERROR(IF(AND(#REF!="精神",#REF!="陸上"),INDEX(判定２,MATCH(リスト!Z349,縦リスト２,0),MATCH(M349,横リスト,0)),""),"×")</f>
        <v>×</v>
      </c>
      <c r="S349" s="10" t="e">
        <f>IF(OR(AND(#REF!="知的",#REF!="陸上"),R349="×"),Q349,P349)</f>
        <v>#REF!</v>
      </c>
      <c r="T349" s="8" t="str">
        <f t="shared" si="5"/>
        <v>　</v>
      </c>
      <c r="X34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49" s="272"/>
      <c r="Z349" s="272" t="e">
        <f>#REF!&amp;#REF!</f>
        <v>#REF!</v>
      </c>
      <c r="AA349" s="272"/>
    </row>
    <row r="350" spans="15:27" ht="14.25" x14ac:dyDescent="0.15">
      <c r="O350" s="10" t="e">
        <f>IF(OR(AND(#REF!="知的",#REF!="陸上"),R350="×"),Q350,P350)</f>
        <v>#REF!</v>
      </c>
      <c r="P350" s="10" t="str">
        <f>IFERROR(IF(#REF!="ﾎﾞｳﾘﾝｸﾞ","◎",IF(OR(#REF!="陸上",#REF!="水泳",#REF!="卓球",#REF!="ﾎﾞｯﾁｬ",#REF!="ﾌﾗｲﾝｸﾞﾃﾞｨｽｸ",#REF!="ｱｰﾁｪﾘｰ",#REF!="砲丸投4.0kg"),INDEX(判定,MATCH(リスト!X350,縦リスト,0),MATCH(#REF!,横リスト,0)),"")),"×")</f>
        <v>×</v>
      </c>
      <c r="Q350" s="10" t="e">
        <f>IF(#REF!="","",IFERROR(IF(AND(#REF!="知的",#REF!="陸上"),INDEX(判定２,MATCH(リスト!Z350,縦リスト２,0),MATCH(#REF!,横リスト,0)),"×"),""))</f>
        <v>#REF!</v>
      </c>
      <c r="R350" s="10" t="str">
        <f>IFERROR(IF(AND(#REF!="精神",#REF!="陸上"),INDEX(判定２,MATCH(リスト!Z350,縦リスト２,0),MATCH(M350,横リスト,0)),""),"×")</f>
        <v>×</v>
      </c>
      <c r="S350" s="10" t="e">
        <f>IF(OR(AND(#REF!="知的",#REF!="陸上"),R350="×"),Q350,P350)</f>
        <v>#REF!</v>
      </c>
      <c r="T350" s="8" t="str">
        <f t="shared" si="5"/>
        <v>　</v>
      </c>
      <c r="X35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50" s="272"/>
      <c r="Z350" s="272" t="e">
        <f>#REF!&amp;#REF!</f>
        <v>#REF!</v>
      </c>
      <c r="AA350" s="272"/>
    </row>
    <row r="351" spans="15:27" ht="14.25" x14ac:dyDescent="0.15">
      <c r="O351" s="10" t="e">
        <f>IF(OR(AND(#REF!="知的",#REF!="陸上"),R351="×"),Q351,P351)</f>
        <v>#REF!</v>
      </c>
      <c r="P351" s="10" t="str">
        <f>IFERROR(IF(#REF!="ﾎﾞｳﾘﾝｸﾞ","◎",IF(OR(#REF!="陸上",#REF!="水泳",#REF!="卓球",#REF!="ﾎﾞｯﾁｬ",#REF!="ﾌﾗｲﾝｸﾞﾃﾞｨｽｸ",#REF!="ｱｰﾁｪﾘｰ",#REF!="砲丸投4.0kg"),INDEX(判定,MATCH(リスト!X351,縦リスト,0),MATCH(#REF!,横リスト,0)),"")),"×")</f>
        <v>×</v>
      </c>
      <c r="Q351" s="10" t="e">
        <f>IF(#REF!="","",IFERROR(IF(AND(#REF!="知的",#REF!="陸上"),INDEX(判定２,MATCH(リスト!Z351,縦リスト２,0),MATCH(#REF!,横リスト,0)),"×"),""))</f>
        <v>#REF!</v>
      </c>
      <c r="R351" s="10" t="str">
        <f>IFERROR(IF(AND(#REF!="精神",#REF!="陸上"),INDEX(判定２,MATCH(リスト!Z351,縦リスト２,0),MATCH(M351,横リスト,0)),""),"×")</f>
        <v>×</v>
      </c>
      <c r="S351" s="10" t="e">
        <f>IF(OR(AND(#REF!="知的",#REF!="陸上"),R351="×"),Q351,P351)</f>
        <v>#REF!</v>
      </c>
      <c r="T351" s="8" t="str">
        <f t="shared" si="5"/>
        <v>　</v>
      </c>
      <c r="X35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51" s="272"/>
      <c r="Z351" s="272" t="e">
        <f>#REF!&amp;#REF!</f>
        <v>#REF!</v>
      </c>
      <c r="AA351" s="272"/>
    </row>
    <row r="352" spans="15:27" ht="14.25" x14ac:dyDescent="0.15">
      <c r="O352" s="10" t="e">
        <f>IF(OR(AND(#REF!="知的",#REF!="陸上"),R352="×"),Q352,P352)</f>
        <v>#REF!</v>
      </c>
      <c r="P352" s="10" t="str">
        <f>IFERROR(IF(#REF!="ﾎﾞｳﾘﾝｸﾞ","◎",IF(OR(#REF!="陸上",#REF!="水泳",#REF!="卓球",#REF!="ﾎﾞｯﾁｬ",#REF!="ﾌﾗｲﾝｸﾞﾃﾞｨｽｸ",#REF!="ｱｰﾁｪﾘｰ",#REF!="砲丸投4.0kg"),INDEX(判定,MATCH(リスト!X352,縦リスト,0),MATCH(#REF!,横リスト,0)),"")),"×")</f>
        <v>×</v>
      </c>
      <c r="Q352" s="10" t="e">
        <f>IF(#REF!="","",IFERROR(IF(AND(#REF!="知的",#REF!="陸上"),INDEX(判定２,MATCH(リスト!Z352,縦リスト２,0),MATCH(#REF!,横リスト,0)),"×"),""))</f>
        <v>#REF!</v>
      </c>
      <c r="R352" s="10" t="str">
        <f>IFERROR(IF(AND(#REF!="精神",#REF!="陸上"),INDEX(判定２,MATCH(リスト!Z352,縦リスト２,0),MATCH(M352,横リスト,0)),""),"×")</f>
        <v>×</v>
      </c>
      <c r="S352" s="10" t="e">
        <f>IF(OR(AND(#REF!="知的",#REF!="陸上"),R352="×"),Q352,P352)</f>
        <v>#REF!</v>
      </c>
      <c r="T352" s="8" t="str">
        <f t="shared" si="5"/>
        <v>　</v>
      </c>
      <c r="X35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52" s="272"/>
      <c r="Z352" s="272" t="e">
        <f>#REF!&amp;#REF!</f>
        <v>#REF!</v>
      </c>
      <c r="AA352" s="272"/>
    </row>
    <row r="353" spans="15:27" ht="14.25" x14ac:dyDescent="0.15">
      <c r="O353" s="10" t="e">
        <f>IF(OR(AND(#REF!="知的",#REF!="陸上"),R353="×"),Q353,P353)</f>
        <v>#REF!</v>
      </c>
      <c r="P353" s="10" t="str">
        <f>IFERROR(IF(#REF!="ﾎﾞｳﾘﾝｸﾞ","◎",IF(OR(#REF!="陸上",#REF!="水泳",#REF!="卓球",#REF!="ﾎﾞｯﾁｬ",#REF!="ﾌﾗｲﾝｸﾞﾃﾞｨｽｸ",#REF!="ｱｰﾁｪﾘｰ",#REF!="砲丸投4.0kg"),INDEX(判定,MATCH(リスト!X353,縦リスト,0),MATCH(#REF!,横リスト,0)),"")),"×")</f>
        <v>×</v>
      </c>
      <c r="Q353" s="10" t="e">
        <f>IF(#REF!="","",IFERROR(IF(AND(#REF!="知的",#REF!="陸上"),INDEX(判定２,MATCH(リスト!Z353,縦リスト２,0),MATCH(#REF!,横リスト,0)),"×"),""))</f>
        <v>#REF!</v>
      </c>
      <c r="R353" s="10" t="str">
        <f>IFERROR(IF(AND(#REF!="精神",#REF!="陸上"),INDEX(判定２,MATCH(リスト!Z353,縦リスト２,0),MATCH(M353,横リスト,0)),""),"×")</f>
        <v>×</v>
      </c>
      <c r="S353" s="10" t="e">
        <f>IF(OR(AND(#REF!="知的",#REF!="陸上"),R353="×"),Q353,P353)</f>
        <v>#REF!</v>
      </c>
      <c r="T353" s="8" t="str">
        <f t="shared" si="5"/>
        <v>　</v>
      </c>
      <c r="X35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53" s="272"/>
      <c r="Z353" s="272" t="e">
        <f>#REF!&amp;#REF!</f>
        <v>#REF!</v>
      </c>
      <c r="AA353" s="272"/>
    </row>
    <row r="354" spans="15:27" ht="14.25" x14ac:dyDescent="0.15">
      <c r="O354" s="10" t="e">
        <f>IF(OR(AND(#REF!="知的",#REF!="陸上"),R354="×"),Q354,P354)</f>
        <v>#REF!</v>
      </c>
      <c r="P354" s="10" t="str">
        <f>IFERROR(IF(#REF!="ﾎﾞｳﾘﾝｸﾞ","◎",IF(OR(#REF!="陸上",#REF!="水泳",#REF!="卓球",#REF!="ﾎﾞｯﾁｬ",#REF!="ﾌﾗｲﾝｸﾞﾃﾞｨｽｸ",#REF!="ｱｰﾁｪﾘｰ",#REF!="砲丸投4.0kg"),INDEX(判定,MATCH(リスト!X354,縦リスト,0),MATCH(#REF!,横リスト,0)),"")),"×")</f>
        <v>×</v>
      </c>
      <c r="Q354" s="10" t="e">
        <f>IF(#REF!="","",IFERROR(IF(AND(#REF!="知的",#REF!="陸上"),INDEX(判定２,MATCH(リスト!Z354,縦リスト２,0),MATCH(#REF!,横リスト,0)),"×"),""))</f>
        <v>#REF!</v>
      </c>
      <c r="R354" s="10" t="str">
        <f>IFERROR(IF(AND(#REF!="精神",#REF!="陸上"),INDEX(判定２,MATCH(リスト!Z354,縦リスト２,0),MATCH(M354,横リスト,0)),""),"×")</f>
        <v>×</v>
      </c>
      <c r="S354" s="10" t="e">
        <f>IF(OR(AND(#REF!="知的",#REF!="陸上"),R354="×"),Q354,P354)</f>
        <v>#REF!</v>
      </c>
      <c r="T354" s="8" t="str">
        <f t="shared" si="5"/>
        <v>　</v>
      </c>
      <c r="X35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54" s="272"/>
      <c r="Z354" s="272" t="e">
        <f>#REF!&amp;#REF!</f>
        <v>#REF!</v>
      </c>
      <c r="AA354" s="272"/>
    </row>
    <row r="355" spans="15:27" ht="14.25" x14ac:dyDescent="0.15">
      <c r="O355" s="10" t="e">
        <f>IF(OR(AND(#REF!="知的",#REF!="陸上"),R355="×"),Q355,P355)</f>
        <v>#REF!</v>
      </c>
      <c r="P355" s="10" t="str">
        <f>IFERROR(IF(#REF!="ﾎﾞｳﾘﾝｸﾞ","◎",IF(OR(#REF!="陸上",#REF!="水泳",#REF!="卓球",#REF!="ﾎﾞｯﾁｬ",#REF!="ﾌﾗｲﾝｸﾞﾃﾞｨｽｸ",#REF!="ｱｰﾁｪﾘｰ",#REF!="砲丸投4.0kg"),INDEX(判定,MATCH(リスト!X355,縦リスト,0),MATCH(#REF!,横リスト,0)),"")),"×")</f>
        <v>×</v>
      </c>
      <c r="Q355" s="10" t="e">
        <f>IF(#REF!="","",IFERROR(IF(AND(#REF!="知的",#REF!="陸上"),INDEX(判定２,MATCH(リスト!Z355,縦リスト２,0),MATCH(#REF!,横リスト,0)),"×"),""))</f>
        <v>#REF!</v>
      </c>
      <c r="R355" s="10" t="str">
        <f>IFERROR(IF(AND(#REF!="精神",#REF!="陸上"),INDEX(判定２,MATCH(リスト!Z355,縦リスト２,0),MATCH(M355,横リスト,0)),""),"×")</f>
        <v>×</v>
      </c>
      <c r="S355" s="10" t="e">
        <f>IF(OR(AND(#REF!="知的",#REF!="陸上"),R355="×"),Q355,P355)</f>
        <v>#REF!</v>
      </c>
      <c r="T355" s="8" t="str">
        <f t="shared" si="5"/>
        <v>　</v>
      </c>
      <c r="X35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55" s="272"/>
      <c r="Z355" s="272" t="e">
        <f>#REF!&amp;#REF!</f>
        <v>#REF!</v>
      </c>
      <c r="AA355" s="272"/>
    </row>
    <row r="356" spans="15:27" ht="14.25" x14ac:dyDescent="0.15">
      <c r="O356" s="10" t="e">
        <f>IF(OR(AND(#REF!="知的",#REF!="陸上"),R356="×"),Q356,P356)</f>
        <v>#REF!</v>
      </c>
      <c r="P356" s="10" t="str">
        <f>IFERROR(IF(#REF!="ﾎﾞｳﾘﾝｸﾞ","◎",IF(OR(#REF!="陸上",#REF!="水泳",#REF!="卓球",#REF!="ﾎﾞｯﾁｬ",#REF!="ﾌﾗｲﾝｸﾞﾃﾞｨｽｸ",#REF!="ｱｰﾁｪﾘｰ",#REF!="砲丸投4.0kg"),INDEX(判定,MATCH(リスト!X356,縦リスト,0),MATCH(#REF!,横リスト,0)),"")),"×")</f>
        <v>×</v>
      </c>
      <c r="Q356" s="10" t="e">
        <f>IF(#REF!="","",IFERROR(IF(AND(#REF!="知的",#REF!="陸上"),INDEX(判定２,MATCH(リスト!Z356,縦リスト２,0),MATCH(#REF!,横リスト,0)),"×"),""))</f>
        <v>#REF!</v>
      </c>
      <c r="R356" s="10" t="str">
        <f>IFERROR(IF(AND(#REF!="精神",#REF!="陸上"),INDEX(判定２,MATCH(リスト!Z356,縦リスト２,0),MATCH(M356,横リスト,0)),""),"×")</f>
        <v>×</v>
      </c>
      <c r="S356" s="10" t="e">
        <f>IF(OR(AND(#REF!="知的",#REF!="陸上"),R356="×"),Q356,P356)</f>
        <v>#REF!</v>
      </c>
      <c r="T356" s="8" t="str">
        <f t="shared" si="5"/>
        <v>　</v>
      </c>
      <c r="X35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56" s="272"/>
      <c r="Z356" s="272" t="e">
        <f>#REF!&amp;#REF!</f>
        <v>#REF!</v>
      </c>
      <c r="AA356" s="272"/>
    </row>
    <row r="357" spans="15:27" ht="14.25" x14ac:dyDescent="0.15">
      <c r="O357" s="10" t="e">
        <f>IF(OR(AND(#REF!="知的",#REF!="陸上"),R357="×"),Q357,P357)</f>
        <v>#REF!</v>
      </c>
      <c r="P357" s="10" t="str">
        <f>IFERROR(IF(#REF!="ﾎﾞｳﾘﾝｸﾞ","◎",IF(OR(#REF!="陸上",#REF!="水泳",#REF!="卓球",#REF!="ﾎﾞｯﾁｬ",#REF!="ﾌﾗｲﾝｸﾞﾃﾞｨｽｸ",#REF!="ｱｰﾁｪﾘｰ",#REF!="砲丸投4.0kg"),INDEX(判定,MATCH(リスト!X357,縦リスト,0),MATCH(#REF!,横リスト,0)),"")),"×")</f>
        <v>×</v>
      </c>
      <c r="Q357" s="10" t="e">
        <f>IF(#REF!="","",IFERROR(IF(AND(#REF!="知的",#REF!="陸上"),INDEX(判定２,MATCH(リスト!Z357,縦リスト２,0),MATCH(#REF!,横リスト,0)),"×"),""))</f>
        <v>#REF!</v>
      </c>
      <c r="R357" s="10" t="str">
        <f>IFERROR(IF(AND(#REF!="精神",#REF!="陸上"),INDEX(判定２,MATCH(リスト!Z357,縦リスト２,0),MATCH(M357,横リスト,0)),""),"×")</f>
        <v>×</v>
      </c>
      <c r="S357" s="10" t="e">
        <f>IF(OR(AND(#REF!="知的",#REF!="陸上"),R357="×"),Q357,P357)</f>
        <v>#REF!</v>
      </c>
      <c r="T357" s="8" t="str">
        <f t="shared" si="5"/>
        <v>　</v>
      </c>
      <c r="X35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57" s="272"/>
      <c r="Z357" s="272" t="e">
        <f>#REF!&amp;#REF!</f>
        <v>#REF!</v>
      </c>
      <c r="AA357" s="272"/>
    </row>
    <row r="358" spans="15:27" ht="14.25" x14ac:dyDescent="0.15">
      <c r="O358" s="10" t="e">
        <f>IF(OR(AND(#REF!="知的",#REF!="陸上"),R358="×"),Q358,P358)</f>
        <v>#REF!</v>
      </c>
      <c r="P358" s="10" t="str">
        <f>IFERROR(IF(#REF!="ﾎﾞｳﾘﾝｸﾞ","◎",IF(OR(#REF!="陸上",#REF!="水泳",#REF!="卓球",#REF!="ﾎﾞｯﾁｬ",#REF!="ﾌﾗｲﾝｸﾞﾃﾞｨｽｸ",#REF!="ｱｰﾁｪﾘｰ",#REF!="砲丸投4.0kg"),INDEX(判定,MATCH(リスト!X358,縦リスト,0),MATCH(#REF!,横リスト,0)),"")),"×")</f>
        <v>×</v>
      </c>
      <c r="Q358" s="10" t="e">
        <f>IF(#REF!="","",IFERROR(IF(AND(#REF!="知的",#REF!="陸上"),INDEX(判定２,MATCH(リスト!Z358,縦リスト２,0),MATCH(#REF!,横リスト,0)),"×"),""))</f>
        <v>#REF!</v>
      </c>
      <c r="R358" s="10" t="str">
        <f>IFERROR(IF(AND(#REF!="精神",#REF!="陸上"),INDEX(判定２,MATCH(リスト!Z358,縦リスト２,0),MATCH(M358,横リスト,0)),""),"×")</f>
        <v>×</v>
      </c>
      <c r="S358" s="10" t="e">
        <f>IF(OR(AND(#REF!="知的",#REF!="陸上"),R358="×"),Q358,P358)</f>
        <v>#REF!</v>
      </c>
      <c r="T358" s="8" t="str">
        <f t="shared" si="5"/>
        <v>　</v>
      </c>
      <c r="X35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58" s="272"/>
      <c r="Z358" s="272" t="e">
        <f>#REF!&amp;#REF!</f>
        <v>#REF!</v>
      </c>
      <c r="AA358" s="272"/>
    </row>
    <row r="359" spans="15:27" ht="14.25" x14ac:dyDescent="0.15">
      <c r="O359" s="10" t="e">
        <f>IF(OR(AND(#REF!="知的",#REF!="陸上"),R359="×"),Q359,P359)</f>
        <v>#REF!</v>
      </c>
      <c r="P359" s="10" t="str">
        <f>IFERROR(IF(#REF!="ﾎﾞｳﾘﾝｸﾞ","◎",IF(OR(#REF!="陸上",#REF!="水泳",#REF!="卓球",#REF!="ﾎﾞｯﾁｬ",#REF!="ﾌﾗｲﾝｸﾞﾃﾞｨｽｸ",#REF!="ｱｰﾁｪﾘｰ",#REF!="砲丸投4.0kg"),INDEX(判定,MATCH(リスト!X359,縦リスト,0),MATCH(#REF!,横リスト,0)),"")),"×")</f>
        <v>×</v>
      </c>
      <c r="Q359" s="10" t="e">
        <f>IF(#REF!="","",IFERROR(IF(AND(#REF!="知的",#REF!="陸上"),INDEX(判定２,MATCH(リスト!Z359,縦リスト２,0),MATCH(#REF!,横リスト,0)),"×"),""))</f>
        <v>#REF!</v>
      </c>
      <c r="R359" s="10" t="str">
        <f>IFERROR(IF(AND(#REF!="精神",#REF!="陸上"),INDEX(判定２,MATCH(リスト!Z359,縦リスト２,0),MATCH(M359,横リスト,0)),""),"×")</f>
        <v>×</v>
      </c>
      <c r="S359" s="10" t="e">
        <f>IF(OR(AND(#REF!="知的",#REF!="陸上"),R359="×"),Q359,P359)</f>
        <v>#REF!</v>
      </c>
      <c r="T359" s="8" t="str">
        <f t="shared" si="5"/>
        <v>　</v>
      </c>
      <c r="X35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59" s="272"/>
      <c r="Z359" s="272" t="e">
        <f>#REF!&amp;#REF!</f>
        <v>#REF!</v>
      </c>
      <c r="AA359" s="272"/>
    </row>
    <row r="360" spans="15:27" ht="14.25" x14ac:dyDescent="0.15">
      <c r="O360" s="10" t="e">
        <f>IF(OR(AND(#REF!="知的",#REF!="陸上"),R360="×"),Q360,P360)</f>
        <v>#REF!</v>
      </c>
      <c r="P360" s="10" t="str">
        <f>IFERROR(IF(#REF!="ﾎﾞｳﾘﾝｸﾞ","◎",IF(OR(#REF!="陸上",#REF!="水泳",#REF!="卓球",#REF!="ﾎﾞｯﾁｬ",#REF!="ﾌﾗｲﾝｸﾞﾃﾞｨｽｸ",#REF!="ｱｰﾁｪﾘｰ",#REF!="砲丸投4.0kg"),INDEX(判定,MATCH(リスト!X360,縦リスト,0),MATCH(#REF!,横リスト,0)),"")),"×")</f>
        <v>×</v>
      </c>
      <c r="Q360" s="10" t="e">
        <f>IF(#REF!="","",IFERROR(IF(AND(#REF!="知的",#REF!="陸上"),INDEX(判定２,MATCH(リスト!Z360,縦リスト２,0),MATCH(#REF!,横リスト,0)),"×"),""))</f>
        <v>#REF!</v>
      </c>
      <c r="R360" s="10" t="str">
        <f>IFERROR(IF(AND(#REF!="精神",#REF!="陸上"),INDEX(判定２,MATCH(リスト!Z360,縦リスト２,0),MATCH(M360,横リスト,0)),""),"×")</f>
        <v>×</v>
      </c>
      <c r="S360" s="10" t="e">
        <f>IF(OR(AND(#REF!="知的",#REF!="陸上"),R360="×"),Q360,P360)</f>
        <v>#REF!</v>
      </c>
      <c r="T360" s="8" t="str">
        <f t="shared" si="5"/>
        <v>　</v>
      </c>
      <c r="X36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60" s="272"/>
      <c r="Z360" s="272" t="e">
        <f>#REF!&amp;#REF!</f>
        <v>#REF!</v>
      </c>
      <c r="AA360" s="272"/>
    </row>
    <row r="361" spans="15:27" ht="14.25" x14ac:dyDescent="0.15">
      <c r="O361" s="10" t="e">
        <f>IF(OR(AND(#REF!="知的",#REF!="陸上"),R361="×"),Q361,P361)</f>
        <v>#REF!</v>
      </c>
      <c r="P361" s="10" t="str">
        <f>IFERROR(IF(#REF!="ﾎﾞｳﾘﾝｸﾞ","◎",IF(OR(#REF!="陸上",#REF!="水泳",#REF!="卓球",#REF!="ﾎﾞｯﾁｬ",#REF!="ﾌﾗｲﾝｸﾞﾃﾞｨｽｸ",#REF!="ｱｰﾁｪﾘｰ",#REF!="砲丸投4.0kg"),INDEX(判定,MATCH(リスト!X361,縦リスト,0),MATCH(#REF!,横リスト,0)),"")),"×")</f>
        <v>×</v>
      </c>
      <c r="Q361" s="10" t="e">
        <f>IF(#REF!="","",IFERROR(IF(AND(#REF!="知的",#REF!="陸上"),INDEX(判定２,MATCH(リスト!Z361,縦リスト２,0),MATCH(#REF!,横リスト,0)),"×"),""))</f>
        <v>#REF!</v>
      </c>
      <c r="R361" s="10" t="str">
        <f>IFERROR(IF(AND(#REF!="精神",#REF!="陸上"),INDEX(判定２,MATCH(リスト!Z361,縦リスト２,0),MATCH(M361,横リスト,0)),""),"×")</f>
        <v>×</v>
      </c>
      <c r="S361" s="10" t="e">
        <f>IF(OR(AND(#REF!="知的",#REF!="陸上"),R361="×"),Q361,P361)</f>
        <v>#REF!</v>
      </c>
      <c r="T361" s="8" t="str">
        <f t="shared" si="5"/>
        <v>　</v>
      </c>
      <c r="X36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61" s="272"/>
      <c r="Z361" s="272" t="e">
        <f>#REF!&amp;#REF!</f>
        <v>#REF!</v>
      </c>
      <c r="AA361" s="272"/>
    </row>
    <row r="362" spans="15:27" ht="14.25" x14ac:dyDescent="0.15">
      <c r="O362" s="10" t="e">
        <f>IF(OR(AND(#REF!="知的",#REF!="陸上"),R362="×"),Q362,P362)</f>
        <v>#REF!</v>
      </c>
      <c r="P362" s="10" t="str">
        <f>IFERROR(IF(#REF!="ﾎﾞｳﾘﾝｸﾞ","◎",IF(OR(#REF!="陸上",#REF!="水泳",#REF!="卓球",#REF!="ﾎﾞｯﾁｬ",#REF!="ﾌﾗｲﾝｸﾞﾃﾞｨｽｸ",#REF!="ｱｰﾁｪﾘｰ",#REF!="砲丸投4.0kg"),INDEX(判定,MATCH(リスト!X362,縦リスト,0),MATCH(#REF!,横リスト,0)),"")),"×")</f>
        <v>×</v>
      </c>
      <c r="Q362" s="10" t="e">
        <f>IF(#REF!="","",IFERROR(IF(AND(#REF!="知的",#REF!="陸上"),INDEX(判定２,MATCH(リスト!Z362,縦リスト２,0),MATCH(#REF!,横リスト,0)),"×"),""))</f>
        <v>#REF!</v>
      </c>
      <c r="R362" s="10" t="str">
        <f>IFERROR(IF(AND(#REF!="精神",#REF!="陸上"),INDEX(判定２,MATCH(リスト!Z362,縦リスト２,0),MATCH(M362,横リスト,0)),""),"×")</f>
        <v>×</v>
      </c>
      <c r="S362" s="10" t="e">
        <f>IF(OR(AND(#REF!="知的",#REF!="陸上"),R362="×"),Q362,P362)</f>
        <v>#REF!</v>
      </c>
      <c r="T362" s="8" t="str">
        <f t="shared" si="5"/>
        <v>　</v>
      </c>
      <c r="X36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62" s="272"/>
      <c r="Z362" s="272" t="e">
        <f>#REF!&amp;#REF!</f>
        <v>#REF!</v>
      </c>
      <c r="AA362" s="272"/>
    </row>
    <row r="363" spans="15:27" ht="14.25" x14ac:dyDescent="0.15">
      <c r="O363" s="10" t="e">
        <f>IF(OR(AND(#REF!="知的",#REF!="陸上"),R363="×"),Q363,P363)</f>
        <v>#REF!</v>
      </c>
      <c r="P363" s="10" t="str">
        <f>IFERROR(IF(#REF!="ﾎﾞｳﾘﾝｸﾞ","◎",IF(OR(#REF!="陸上",#REF!="水泳",#REF!="卓球",#REF!="ﾎﾞｯﾁｬ",#REF!="ﾌﾗｲﾝｸﾞﾃﾞｨｽｸ",#REF!="ｱｰﾁｪﾘｰ",#REF!="砲丸投4.0kg"),INDEX(判定,MATCH(リスト!X363,縦リスト,0),MATCH(#REF!,横リスト,0)),"")),"×")</f>
        <v>×</v>
      </c>
      <c r="Q363" s="10" t="e">
        <f>IF(#REF!="","",IFERROR(IF(AND(#REF!="知的",#REF!="陸上"),INDEX(判定２,MATCH(リスト!Z363,縦リスト２,0),MATCH(#REF!,横リスト,0)),"×"),""))</f>
        <v>#REF!</v>
      </c>
      <c r="R363" s="10" t="str">
        <f>IFERROR(IF(AND(#REF!="精神",#REF!="陸上"),INDEX(判定２,MATCH(リスト!Z363,縦リスト２,0),MATCH(M363,横リスト,0)),""),"×")</f>
        <v>×</v>
      </c>
      <c r="S363" s="10" t="e">
        <f>IF(OR(AND(#REF!="知的",#REF!="陸上"),R363="×"),Q363,P363)</f>
        <v>#REF!</v>
      </c>
      <c r="T363" s="8" t="str">
        <f t="shared" si="5"/>
        <v>　</v>
      </c>
      <c r="X36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63" s="272"/>
      <c r="Z363" s="272" t="e">
        <f>#REF!&amp;#REF!</f>
        <v>#REF!</v>
      </c>
      <c r="AA363" s="272"/>
    </row>
    <row r="364" spans="15:27" ht="14.25" x14ac:dyDescent="0.15">
      <c r="O364" s="10" t="e">
        <f>IF(OR(AND(#REF!="知的",#REF!="陸上"),R364="×"),Q364,P364)</f>
        <v>#REF!</v>
      </c>
      <c r="P364" s="10" t="str">
        <f>IFERROR(IF(#REF!="ﾎﾞｳﾘﾝｸﾞ","◎",IF(OR(#REF!="陸上",#REF!="水泳",#REF!="卓球",#REF!="ﾎﾞｯﾁｬ",#REF!="ﾌﾗｲﾝｸﾞﾃﾞｨｽｸ",#REF!="ｱｰﾁｪﾘｰ",#REF!="砲丸投4.0kg"),INDEX(判定,MATCH(リスト!X364,縦リスト,0),MATCH(#REF!,横リスト,0)),"")),"×")</f>
        <v>×</v>
      </c>
      <c r="Q364" s="10" t="e">
        <f>IF(#REF!="","",IFERROR(IF(AND(#REF!="知的",#REF!="陸上"),INDEX(判定２,MATCH(リスト!Z364,縦リスト２,0),MATCH(#REF!,横リスト,0)),"×"),""))</f>
        <v>#REF!</v>
      </c>
      <c r="R364" s="10" t="str">
        <f>IFERROR(IF(AND(#REF!="精神",#REF!="陸上"),INDEX(判定２,MATCH(リスト!Z364,縦リスト２,0),MATCH(M364,横リスト,0)),""),"×")</f>
        <v>×</v>
      </c>
      <c r="S364" s="10" t="e">
        <f>IF(OR(AND(#REF!="知的",#REF!="陸上"),R364="×"),Q364,P364)</f>
        <v>#REF!</v>
      </c>
      <c r="T364" s="8" t="str">
        <f t="shared" si="5"/>
        <v>　</v>
      </c>
      <c r="X36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64" s="272"/>
      <c r="Z364" s="272" t="e">
        <f>#REF!&amp;#REF!</f>
        <v>#REF!</v>
      </c>
      <c r="AA364" s="272"/>
    </row>
    <row r="365" spans="15:27" ht="14.25" x14ac:dyDescent="0.15">
      <c r="O365" s="10" t="e">
        <f>IF(OR(AND(#REF!="知的",#REF!="陸上"),R365="×"),Q365,P365)</f>
        <v>#REF!</v>
      </c>
      <c r="P365" s="10" t="str">
        <f>IFERROR(IF(#REF!="ﾎﾞｳﾘﾝｸﾞ","◎",IF(OR(#REF!="陸上",#REF!="水泳",#REF!="卓球",#REF!="ﾎﾞｯﾁｬ",#REF!="ﾌﾗｲﾝｸﾞﾃﾞｨｽｸ",#REF!="ｱｰﾁｪﾘｰ",#REF!="砲丸投4.0kg"),INDEX(判定,MATCH(リスト!X365,縦リスト,0),MATCH(#REF!,横リスト,0)),"")),"×")</f>
        <v>×</v>
      </c>
      <c r="Q365" s="10" t="e">
        <f>IF(#REF!="","",IFERROR(IF(AND(#REF!="知的",#REF!="陸上"),INDEX(判定２,MATCH(リスト!Z365,縦リスト２,0),MATCH(#REF!,横リスト,0)),"×"),""))</f>
        <v>#REF!</v>
      </c>
      <c r="R365" s="10" t="str">
        <f>IFERROR(IF(AND(#REF!="精神",#REF!="陸上"),INDEX(判定２,MATCH(リスト!Z365,縦リスト２,0),MATCH(M365,横リスト,0)),""),"×")</f>
        <v>×</v>
      </c>
      <c r="S365" s="10" t="e">
        <f>IF(OR(AND(#REF!="知的",#REF!="陸上"),R365="×"),Q365,P365)</f>
        <v>#REF!</v>
      </c>
      <c r="T365" s="8" t="str">
        <f t="shared" si="5"/>
        <v>　</v>
      </c>
      <c r="X36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65" s="272"/>
      <c r="Z365" s="272" t="e">
        <f>#REF!&amp;#REF!</f>
        <v>#REF!</v>
      </c>
      <c r="AA365" s="272"/>
    </row>
    <row r="366" spans="15:27" ht="14.25" x14ac:dyDescent="0.15">
      <c r="O366" s="10" t="e">
        <f>IF(OR(AND(#REF!="知的",#REF!="陸上"),R366="×"),Q366,P366)</f>
        <v>#REF!</v>
      </c>
      <c r="P366" s="10" t="str">
        <f>IFERROR(IF(#REF!="ﾎﾞｳﾘﾝｸﾞ","◎",IF(OR(#REF!="陸上",#REF!="水泳",#REF!="卓球",#REF!="ﾎﾞｯﾁｬ",#REF!="ﾌﾗｲﾝｸﾞﾃﾞｨｽｸ",#REF!="ｱｰﾁｪﾘｰ",#REF!="砲丸投4.0kg"),INDEX(判定,MATCH(リスト!X366,縦リスト,0),MATCH(#REF!,横リスト,0)),"")),"×")</f>
        <v>×</v>
      </c>
      <c r="Q366" s="10" t="e">
        <f>IF(#REF!="","",IFERROR(IF(AND(#REF!="知的",#REF!="陸上"),INDEX(判定２,MATCH(リスト!Z366,縦リスト２,0),MATCH(#REF!,横リスト,0)),"×"),""))</f>
        <v>#REF!</v>
      </c>
      <c r="R366" s="10" t="str">
        <f>IFERROR(IF(AND(#REF!="精神",#REF!="陸上"),INDEX(判定２,MATCH(リスト!Z366,縦リスト２,0),MATCH(M366,横リスト,0)),""),"×")</f>
        <v>×</v>
      </c>
      <c r="S366" s="10" t="e">
        <f>IF(OR(AND(#REF!="知的",#REF!="陸上"),R366="×"),Q366,P366)</f>
        <v>#REF!</v>
      </c>
      <c r="T366" s="8" t="str">
        <f t="shared" si="5"/>
        <v>　</v>
      </c>
      <c r="X36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66" s="272"/>
      <c r="Z366" s="272" t="e">
        <f>#REF!&amp;#REF!</f>
        <v>#REF!</v>
      </c>
      <c r="AA366" s="272"/>
    </row>
    <row r="367" spans="15:27" ht="14.25" x14ac:dyDescent="0.15">
      <c r="O367" s="10" t="e">
        <f>IF(OR(AND(#REF!="知的",#REF!="陸上"),R367="×"),Q367,P367)</f>
        <v>#REF!</v>
      </c>
      <c r="P367" s="10" t="str">
        <f>IFERROR(IF(#REF!="ﾎﾞｳﾘﾝｸﾞ","◎",IF(OR(#REF!="陸上",#REF!="水泳",#REF!="卓球",#REF!="ﾎﾞｯﾁｬ",#REF!="ﾌﾗｲﾝｸﾞﾃﾞｨｽｸ",#REF!="ｱｰﾁｪﾘｰ",#REF!="砲丸投4.0kg"),INDEX(判定,MATCH(リスト!X367,縦リスト,0),MATCH(#REF!,横リスト,0)),"")),"×")</f>
        <v>×</v>
      </c>
      <c r="Q367" s="10" t="e">
        <f>IF(#REF!="","",IFERROR(IF(AND(#REF!="知的",#REF!="陸上"),INDEX(判定２,MATCH(リスト!Z367,縦リスト２,0),MATCH(#REF!,横リスト,0)),"×"),""))</f>
        <v>#REF!</v>
      </c>
      <c r="R367" s="10" t="str">
        <f>IFERROR(IF(AND(#REF!="精神",#REF!="陸上"),INDEX(判定２,MATCH(リスト!Z367,縦リスト２,0),MATCH(M367,横リスト,0)),""),"×")</f>
        <v>×</v>
      </c>
      <c r="S367" s="10" t="e">
        <f>IF(OR(AND(#REF!="知的",#REF!="陸上"),R367="×"),Q367,P367)</f>
        <v>#REF!</v>
      </c>
      <c r="T367" s="8" t="str">
        <f t="shared" si="5"/>
        <v>　</v>
      </c>
      <c r="X36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67" s="272"/>
      <c r="Z367" s="272" t="e">
        <f>#REF!&amp;#REF!</f>
        <v>#REF!</v>
      </c>
      <c r="AA367" s="272"/>
    </row>
    <row r="368" spans="15:27" ht="14.25" x14ac:dyDescent="0.15">
      <c r="O368" s="10" t="e">
        <f>IF(OR(AND(#REF!="知的",#REF!="陸上"),R368="×"),Q368,P368)</f>
        <v>#REF!</v>
      </c>
      <c r="P368" s="10" t="str">
        <f>IFERROR(IF(#REF!="ﾎﾞｳﾘﾝｸﾞ","◎",IF(OR(#REF!="陸上",#REF!="水泳",#REF!="卓球",#REF!="ﾎﾞｯﾁｬ",#REF!="ﾌﾗｲﾝｸﾞﾃﾞｨｽｸ",#REF!="ｱｰﾁｪﾘｰ",#REF!="砲丸投4.0kg"),INDEX(判定,MATCH(リスト!X368,縦リスト,0),MATCH(#REF!,横リスト,0)),"")),"×")</f>
        <v>×</v>
      </c>
      <c r="Q368" s="10" t="e">
        <f>IF(#REF!="","",IFERROR(IF(AND(#REF!="知的",#REF!="陸上"),INDEX(判定２,MATCH(リスト!Z368,縦リスト２,0),MATCH(#REF!,横リスト,0)),"×"),""))</f>
        <v>#REF!</v>
      </c>
      <c r="R368" s="10" t="str">
        <f>IFERROR(IF(AND(#REF!="精神",#REF!="陸上"),INDEX(判定２,MATCH(リスト!Z368,縦リスト２,0),MATCH(M368,横リスト,0)),""),"×")</f>
        <v>×</v>
      </c>
      <c r="S368" s="10" t="e">
        <f>IF(OR(AND(#REF!="知的",#REF!="陸上"),R368="×"),Q368,P368)</f>
        <v>#REF!</v>
      </c>
      <c r="T368" s="8" t="str">
        <f t="shared" si="5"/>
        <v>　</v>
      </c>
      <c r="X36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68" s="272"/>
      <c r="Z368" s="272" t="e">
        <f>#REF!&amp;#REF!</f>
        <v>#REF!</v>
      </c>
      <c r="AA368" s="272"/>
    </row>
    <row r="369" spans="15:27" ht="14.25" x14ac:dyDescent="0.15">
      <c r="O369" s="10" t="e">
        <f>IF(OR(AND(#REF!="知的",#REF!="陸上"),R369="×"),Q369,P369)</f>
        <v>#REF!</v>
      </c>
      <c r="P369" s="10" t="str">
        <f>IFERROR(IF(#REF!="ﾎﾞｳﾘﾝｸﾞ","◎",IF(OR(#REF!="陸上",#REF!="水泳",#REF!="卓球",#REF!="ﾎﾞｯﾁｬ",#REF!="ﾌﾗｲﾝｸﾞﾃﾞｨｽｸ",#REF!="ｱｰﾁｪﾘｰ",#REF!="砲丸投4.0kg"),INDEX(判定,MATCH(リスト!X369,縦リスト,0),MATCH(#REF!,横リスト,0)),"")),"×")</f>
        <v>×</v>
      </c>
      <c r="Q369" s="10" t="e">
        <f>IF(#REF!="","",IFERROR(IF(AND(#REF!="知的",#REF!="陸上"),INDEX(判定２,MATCH(リスト!Z369,縦リスト２,0),MATCH(#REF!,横リスト,0)),"×"),""))</f>
        <v>#REF!</v>
      </c>
      <c r="R369" s="10" t="str">
        <f>IFERROR(IF(AND(#REF!="精神",#REF!="陸上"),INDEX(判定２,MATCH(リスト!Z369,縦リスト２,0),MATCH(M369,横リスト,0)),""),"×")</f>
        <v>×</v>
      </c>
      <c r="S369" s="10" t="e">
        <f>IF(OR(AND(#REF!="知的",#REF!="陸上"),R369="×"),Q369,P369)</f>
        <v>#REF!</v>
      </c>
      <c r="T369" s="8" t="str">
        <f t="shared" si="5"/>
        <v>　</v>
      </c>
      <c r="X36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69" s="272"/>
      <c r="Z369" s="272" t="e">
        <f>#REF!&amp;#REF!</f>
        <v>#REF!</v>
      </c>
      <c r="AA369" s="272"/>
    </row>
    <row r="370" spans="15:27" ht="14.25" x14ac:dyDescent="0.15">
      <c r="O370" s="10" t="e">
        <f>IF(OR(AND(#REF!="知的",#REF!="陸上"),R370="×"),Q370,P370)</f>
        <v>#REF!</v>
      </c>
      <c r="P370" s="10" t="str">
        <f>IFERROR(IF(#REF!="ﾎﾞｳﾘﾝｸﾞ","◎",IF(OR(#REF!="陸上",#REF!="水泳",#REF!="卓球",#REF!="ﾎﾞｯﾁｬ",#REF!="ﾌﾗｲﾝｸﾞﾃﾞｨｽｸ",#REF!="ｱｰﾁｪﾘｰ",#REF!="砲丸投4.0kg"),INDEX(判定,MATCH(リスト!X370,縦リスト,0),MATCH(#REF!,横リスト,0)),"")),"×")</f>
        <v>×</v>
      </c>
      <c r="Q370" s="10" t="e">
        <f>IF(#REF!="","",IFERROR(IF(AND(#REF!="知的",#REF!="陸上"),INDEX(判定２,MATCH(リスト!Z370,縦リスト２,0),MATCH(#REF!,横リスト,0)),"×"),""))</f>
        <v>#REF!</v>
      </c>
      <c r="R370" s="10" t="str">
        <f>IFERROR(IF(AND(#REF!="精神",#REF!="陸上"),INDEX(判定２,MATCH(リスト!Z370,縦リスト２,0),MATCH(M370,横リスト,0)),""),"×")</f>
        <v>×</v>
      </c>
      <c r="S370" s="10" t="e">
        <f>IF(OR(AND(#REF!="知的",#REF!="陸上"),R370="×"),Q370,P370)</f>
        <v>#REF!</v>
      </c>
      <c r="T370" s="8" t="str">
        <f t="shared" si="5"/>
        <v>　</v>
      </c>
      <c r="X37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70" s="272"/>
      <c r="Z370" s="272" t="e">
        <f>#REF!&amp;#REF!</f>
        <v>#REF!</v>
      </c>
      <c r="AA370" s="272"/>
    </row>
    <row r="371" spans="15:27" ht="14.25" x14ac:dyDescent="0.15">
      <c r="O371" s="10" t="e">
        <f>IF(OR(AND(#REF!="知的",#REF!="陸上"),R371="×"),Q371,P371)</f>
        <v>#REF!</v>
      </c>
      <c r="P371" s="10" t="str">
        <f>IFERROR(IF(#REF!="ﾎﾞｳﾘﾝｸﾞ","◎",IF(OR(#REF!="陸上",#REF!="水泳",#REF!="卓球",#REF!="ﾎﾞｯﾁｬ",#REF!="ﾌﾗｲﾝｸﾞﾃﾞｨｽｸ",#REF!="ｱｰﾁｪﾘｰ",#REF!="砲丸投4.0kg"),INDEX(判定,MATCH(リスト!X371,縦リスト,0),MATCH(#REF!,横リスト,0)),"")),"×")</f>
        <v>×</v>
      </c>
      <c r="Q371" s="10" t="e">
        <f>IF(#REF!="","",IFERROR(IF(AND(#REF!="知的",#REF!="陸上"),INDEX(判定２,MATCH(リスト!Z371,縦リスト２,0),MATCH(#REF!,横リスト,0)),"×"),""))</f>
        <v>#REF!</v>
      </c>
      <c r="R371" s="10" t="str">
        <f>IFERROR(IF(AND(#REF!="精神",#REF!="陸上"),INDEX(判定２,MATCH(リスト!Z371,縦リスト２,0),MATCH(M371,横リスト,0)),""),"×")</f>
        <v>×</v>
      </c>
      <c r="S371" s="10" t="e">
        <f>IF(OR(AND(#REF!="知的",#REF!="陸上"),R371="×"),Q371,P371)</f>
        <v>#REF!</v>
      </c>
      <c r="T371" s="8" t="str">
        <f t="shared" si="5"/>
        <v>　</v>
      </c>
      <c r="X37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71" s="272"/>
      <c r="Z371" s="272" t="e">
        <f>#REF!&amp;#REF!</f>
        <v>#REF!</v>
      </c>
      <c r="AA371" s="272"/>
    </row>
    <row r="372" spans="15:27" ht="14.25" x14ac:dyDescent="0.15">
      <c r="O372" s="10" t="e">
        <f>IF(OR(AND(#REF!="知的",#REF!="陸上"),R372="×"),Q372,P372)</f>
        <v>#REF!</v>
      </c>
      <c r="P372" s="10" t="str">
        <f>IFERROR(IF(#REF!="ﾎﾞｳﾘﾝｸﾞ","◎",IF(OR(#REF!="陸上",#REF!="水泳",#REF!="卓球",#REF!="ﾎﾞｯﾁｬ",#REF!="ﾌﾗｲﾝｸﾞﾃﾞｨｽｸ",#REF!="ｱｰﾁｪﾘｰ",#REF!="砲丸投4.0kg"),INDEX(判定,MATCH(リスト!X372,縦リスト,0),MATCH(#REF!,横リスト,0)),"")),"×")</f>
        <v>×</v>
      </c>
      <c r="Q372" s="10" t="e">
        <f>IF(#REF!="","",IFERROR(IF(AND(#REF!="知的",#REF!="陸上"),INDEX(判定２,MATCH(リスト!Z372,縦リスト２,0),MATCH(#REF!,横リスト,0)),"×"),""))</f>
        <v>#REF!</v>
      </c>
      <c r="R372" s="10" t="str">
        <f>IFERROR(IF(AND(#REF!="精神",#REF!="陸上"),INDEX(判定２,MATCH(リスト!Z372,縦リスト２,0),MATCH(M372,横リスト,0)),""),"×")</f>
        <v>×</v>
      </c>
      <c r="S372" s="10" t="e">
        <f>IF(OR(AND(#REF!="知的",#REF!="陸上"),R372="×"),Q372,P372)</f>
        <v>#REF!</v>
      </c>
      <c r="T372" s="8" t="str">
        <f t="shared" si="5"/>
        <v>　</v>
      </c>
      <c r="X37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72" s="272"/>
      <c r="Z372" s="272" t="e">
        <f>#REF!&amp;#REF!</f>
        <v>#REF!</v>
      </c>
      <c r="AA372" s="272"/>
    </row>
    <row r="373" spans="15:27" ht="14.25" x14ac:dyDescent="0.15">
      <c r="O373" s="10" t="e">
        <f>IF(OR(AND(#REF!="知的",#REF!="陸上"),R373="×"),Q373,P373)</f>
        <v>#REF!</v>
      </c>
      <c r="P373" s="10" t="str">
        <f>IFERROR(IF(#REF!="ﾎﾞｳﾘﾝｸﾞ","◎",IF(OR(#REF!="陸上",#REF!="水泳",#REF!="卓球",#REF!="ﾎﾞｯﾁｬ",#REF!="ﾌﾗｲﾝｸﾞﾃﾞｨｽｸ",#REF!="ｱｰﾁｪﾘｰ",#REF!="砲丸投4.0kg"),INDEX(判定,MATCH(リスト!X373,縦リスト,0),MATCH(#REF!,横リスト,0)),"")),"×")</f>
        <v>×</v>
      </c>
      <c r="Q373" s="10" t="e">
        <f>IF(#REF!="","",IFERROR(IF(AND(#REF!="知的",#REF!="陸上"),INDEX(判定２,MATCH(リスト!Z373,縦リスト２,0),MATCH(#REF!,横リスト,0)),"×"),""))</f>
        <v>#REF!</v>
      </c>
      <c r="R373" s="10" t="str">
        <f>IFERROR(IF(AND(#REF!="精神",#REF!="陸上"),INDEX(判定２,MATCH(リスト!Z373,縦リスト２,0),MATCH(M373,横リスト,0)),""),"×")</f>
        <v>×</v>
      </c>
      <c r="S373" s="10" t="e">
        <f>IF(OR(AND(#REF!="知的",#REF!="陸上"),R373="×"),Q373,P373)</f>
        <v>#REF!</v>
      </c>
      <c r="T373" s="8" t="str">
        <f t="shared" si="5"/>
        <v>　</v>
      </c>
      <c r="X37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73" s="272"/>
      <c r="Z373" s="272" t="e">
        <f>#REF!&amp;#REF!</f>
        <v>#REF!</v>
      </c>
      <c r="AA373" s="272"/>
    </row>
    <row r="374" spans="15:27" ht="14.25" x14ac:dyDescent="0.15">
      <c r="O374" s="10" t="e">
        <f>IF(OR(AND(#REF!="知的",#REF!="陸上"),R374="×"),Q374,P374)</f>
        <v>#REF!</v>
      </c>
      <c r="P374" s="10" t="str">
        <f>IFERROR(IF(#REF!="ﾎﾞｳﾘﾝｸﾞ","◎",IF(OR(#REF!="陸上",#REF!="水泳",#REF!="卓球",#REF!="ﾎﾞｯﾁｬ",#REF!="ﾌﾗｲﾝｸﾞﾃﾞｨｽｸ",#REF!="ｱｰﾁｪﾘｰ",#REF!="砲丸投4.0kg"),INDEX(判定,MATCH(リスト!X374,縦リスト,0),MATCH(#REF!,横リスト,0)),"")),"×")</f>
        <v>×</v>
      </c>
      <c r="Q374" s="10" t="e">
        <f>IF(#REF!="","",IFERROR(IF(AND(#REF!="知的",#REF!="陸上"),INDEX(判定２,MATCH(リスト!Z374,縦リスト２,0),MATCH(#REF!,横リスト,0)),"×"),""))</f>
        <v>#REF!</v>
      </c>
      <c r="R374" s="10" t="str">
        <f>IFERROR(IF(AND(#REF!="精神",#REF!="陸上"),INDEX(判定２,MATCH(リスト!Z374,縦リスト２,0),MATCH(M374,横リスト,0)),""),"×")</f>
        <v>×</v>
      </c>
      <c r="S374" s="10" t="e">
        <f>IF(OR(AND(#REF!="知的",#REF!="陸上"),R374="×"),Q374,P374)</f>
        <v>#REF!</v>
      </c>
      <c r="T374" s="8" t="str">
        <f t="shared" si="5"/>
        <v>　</v>
      </c>
      <c r="X37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74" s="272"/>
      <c r="Z374" s="272" t="e">
        <f>#REF!&amp;#REF!</f>
        <v>#REF!</v>
      </c>
      <c r="AA374" s="272"/>
    </row>
    <row r="375" spans="15:27" ht="14.25" x14ac:dyDescent="0.15">
      <c r="O375" s="10" t="e">
        <f>IF(OR(AND(#REF!="知的",#REF!="陸上"),R375="×"),Q375,P375)</f>
        <v>#REF!</v>
      </c>
      <c r="P375" s="10" t="str">
        <f>IFERROR(IF(#REF!="ﾎﾞｳﾘﾝｸﾞ","◎",IF(OR(#REF!="陸上",#REF!="水泳",#REF!="卓球",#REF!="ﾎﾞｯﾁｬ",#REF!="ﾌﾗｲﾝｸﾞﾃﾞｨｽｸ",#REF!="ｱｰﾁｪﾘｰ",#REF!="砲丸投4.0kg"),INDEX(判定,MATCH(リスト!X375,縦リスト,0),MATCH(#REF!,横リスト,0)),"")),"×")</f>
        <v>×</v>
      </c>
      <c r="Q375" s="10" t="e">
        <f>IF(#REF!="","",IFERROR(IF(AND(#REF!="知的",#REF!="陸上"),INDEX(判定２,MATCH(リスト!Z375,縦リスト２,0),MATCH(#REF!,横リスト,0)),"×"),""))</f>
        <v>#REF!</v>
      </c>
      <c r="R375" s="10" t="str">
        <f>IFERROR(IF(AND(#REF!="精神",#REF!="陸上"),INDEX(判定２,MATCH(リスト!Z375,縦リスト２,0),MATCH(M375,横リスト,0)),""),"×")</f>
        <v>×</v>
      </c>
      <c r="S375" s="10" t="e">
        <f>IF(OR(AND(#REF!="知的",#REF!="陸上"),R375="×"),Q375,P375)</f>
        <v>#REF!</v>
      </c>
      <c r="T375" s="8" t="str">
        <f t="shared" si="5"/>
        <v>　</v>
      </c>
      <c r="X37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75" s="272"/>
      <c r="Z375" s="272" t="e">
        <f>#REF!&amp;#REF!</f>
        <v>#REF!</v>
      </c>
      <c r="AA375" s="272"/>
    </row>
    <row r="376" spans="15:27" ht="14.25" x14ac:dyDescent="0.15">
      <c r="O376" s="10" t="e">
        <f>IF(OR(AND(#REF!="知的",#REF!="陸上"),R376="×"),Q376,P376)</f>
        <v>#REF!</v>
      </c>
      <c r="P376" s="10" t="str">
        <f>IFERROR(IF(#REF!="ﾎﾞｳﾘﾝｸﾞ","◎",IF(OR(#REF!="陸上",#REF!="水泳",#REF!="卓球",#REF!="ﾎﾞｯﾁｬ",#REF!="ﾌﾗｲﾝｸﾞﾃﾞｨｽｸ",#REF!="ｱｰﾁｪﾘｰ",#REF!="砲丸投4.0kg"),INDEX(判定,MATCH(リスト!X376,縦リスト,0),MATCH(#REF!,横リスト,0)),"")),"×")</f>
        <v>×</v>
      </c>
      <c r="Q376" s="10" t="e">
        <f>IF(#REF!="","",IFERROR(IF(AND(#REF!="知的",#REF!="陸上"),INDEX(判定２,MATCH(リスト!Z376,縦リスト２,0),MATCH(#REF!,横リスト,0)),"×"),""))</f>
        <v>#REF!</v>
      </c>
      <c r="R376" s="10" t="str">
        <f>IFERROR(IF(AND(#REF!="精神",#REF!="陸上"),INDEX(判定２,MATCH(リスト!Z376,縦リスト２,0),MATCH(M376,横リスト,0)),""),"×")</f>
        <v>×</v>
      </c>
      <c r="S376" s="10" t="e">
        <f>IF(OR(AND(#REF!="知的",#REF!="陸上"),R376="×"),Q376,P376)</f>
        <v>#REF!</v>
      </c>
      <c r="T376" s="8" t="str">
        <f t="shared" si="5"/>
        <v>　</v>
      </c>
      <c r="X37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76" s="272"/>
      <c r="Z376" s="272" t="e">
        <f>#REF!&amp;#REF!</f>
        <v>#REF!</v>
      </c>
      <c r="AA376" s="272"/>
    </row>
    <row r="377" spans="15:27" ht="14.25" x14ac:dyDescent="0.15">
      <c r="O377" s="10" t="e">
        <f>IF(OR(AND(#REF!="知的",#REF!="陸上"),R377="×"),Q377,P377)</f>
        <v>#REF!</v>
      </c>
      <c r="P377" s="10" t="str">
        <f>IFERROR(IF(#REF!="ﾎﾞｳﾘﾝｸﾞ","◎",IF(OR(#REF!="陸上",#REF!="水泳",#REF!="卓球",#REF!="ﾎﾞｯﾁｬ",#REF!="ﾌﾗｲﾝｸﾞﾃﾞｨｽｸ",#REF!="ｱｰﾁｪﾘｰ",#REF!="砲丸投4.0kg"),INDEX(判定,MATCH(リスト!X377,縦リスト,0),MATCH(#REF!,横リスト,0)),"")),"×")</f>
        <v>×</v>
      </c>
      <c r="Q377" s="10" t="e">
        <f>IF(#REF!="","",IFERROR(IF(AND(#REF!="知的",#REF!="陸上"),INDEX(判定２,MATCH(リスト!Z377,縦リスト２,0),MATCH(#REF!,横リスト,0)),"×"),""))</f>
        <v>#REF!</v>
      </c>
      <c r="R377" s="10" t="str">
        <f>IFERROR(IF(AND(#REF!="精神",#REF!="陸上"),INDEX(判定２,MATCH(リスト!Z377,縦リスト２,0),MATCH(M377,横リスト,0)),""),"×")</f>
        <v>×</v>
      </c>
      <c r="S377" s="10" t="e">
        <f>IF(OR(AND(#REF!="知的",#REF!="陸上"),R377="×"),Q377,P377)</f>
        <v>#REF!</v>
      </c>
      <c r="T377" s="8" t="str">
        <f t="shared" si="5"/>
        <v>　</v>
      </c>
      <c r="X37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77" s="272"/>
      <c r="Z377" s="272" t="e">
        <f>#REF!&amp;#REF!</f>
        <v>#REF!</v>
      </c>
      <c r="AA377" s="272"/>
    </row>
    <row r="378" spans="15:27" ht="14.25" x14ac:dyDescent="0.15">
      <c r="O378" s="10" t="e">
        <f>IF(OR(AND(#REF!="知的",#REF!="陸上"),R378="×"),Q378,P378)</f>
        <v>#REF!</v>
      </c>
      <c r="P378" s="10" t="str">
        <f>IFERROR(IF(#REF!="ﾎﾞｳﾘﾝｸﾞ","◎",IF(OR(#REF!="陸上",#REF!="水泳",#REF!="卓球",#REF!="ﾎﾞｯﾁｬ",#REF!="ﾌﾗｲﾝｸﾞﾃﾞｨｽｸ",#REF!="ｱｰﾁｪﾘｰ",#REF!="砲丸投4.0kg"),INDEX(判定,MATCH(リスト!X378,縦リスト,0),MATCH(#REF!,横リスト,0)),"")),"×")</f>
        <v>×</v>
      </c>
      <c r="Q378" s="10" t="e">
        <f>IF(#REF!="","",IFERROR(IF(AND(#REF!="知的",#REF!="陸上"),INDEX(判定２,MATCH(リスト!Z378,縦リスト２,0),MATCH(#REF!,横リスト,0)),"×"),""))</f>
        <v>#REF!</v>
      </c>
      <c r="R378" s="10" t="str">
        <f>IFERROR(IF(AND(#REF!="精神",#REF!="陸上"),INDEX(判定２,MATCH(リスト!Z378,縦リスト２,0),MATCH(M378,横リスト,0)),""),"×")</f>
        <v>×</v>
      </c>
      <c r="S378" s="10" t="e">
        <f>IF(OR(AND(#REF!="知的",#REF!="陸上"),R378="×"),Q378,P378)</f>
        <v>#REF!</v>
      </c>
      <c r="T378" s="8" t="str">
        <f t="shared" si="5"/>
        <v>　</v>
      </c>
      <c r="X37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78" s="272"/>
      <c r="Z378" s="272" t="e">
        <f>#REF!&amp;#REF!</f>
        <v>#REF!</v>
      </c>
      <c r="AA378" s="272"/>
    </row>
    <row r="379" spans="15:27" ht="14.25" x14ac:dyDescent="0.15">
      <c r="O379" s="10" t="e">
        <f>IF(OR(AND(#REF!="知的",#REF!="陸上"),R379="×"),Q379,P379)</f>
        <v>#REF!</v>
      </c>
      <c r="P379" s="10" t="str">
        <f>IFERROR(IF(#REF!="ﾎﾞｳﾘﾝｸﾞ","◎",IF(OR(#REF!="陸上",#REF!="水泳",#REF!="卓球",#REF!="ﾎﾞｯﾁｬ",#REF!="ﾌﾗｲﾝｸﾞﾃﾞｨｽｸ",#REF!="ｱｰﾁｪﾘｰ",#REF!="砲丸投4.0kg"),INDEX(判定,MATCH(リスト!X379,縦リスト,0),MATCH(#REF!,横リスト,0)),"")),"×")</f>
        <v>×</v>
      </c>
      <c r="Q379" s="10" t="e">
        <f>IF(#REF!="","",IFERROR(IF(AND(#REF!="知的",#REF!="陸上"),INDEX(判定２,MATCH(リスト!Z379,縦リスト２,0),MATCH(#REF!,横リスト,0)),"×"),""))</f>
        <v>#REF!</v>
      </c>
      <c r="R379" s="10" t="str">
        <f>IFERROR(IF(AND(#REF!="精神",#REF!="陸上"),INDEX(判定２,MATCH(リスト!Z379,縦リスト２,0),MATCH(M379,横リスト,0)),""),"×")</f>
        <v>×</v>
      </c>
      <c r="S379" s="10" t="e">
        <f>IF(OR(AND(#REF!="知的",#REF!="陸上"),R379="×"),Q379,P379)</f>
        <v>#REF!</v>
      </c>
      <c r="T379" s="8" t="str">
        <f t="shared" si="5"/>
        <v>　</v>
      </c>
      <c r="X37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79" s="272"/>
      <c r="Z379" s="272" t="e">
        <f>#REF!&amp;#REF!</f>
        <v>#REF!</v>
      </c>
      <c r="AA379" s="272"/>
    </row>
    <row r="380" spans="15:27" ht="14.25" x14ac:dyDescent="0.15">
      <c r="O380" s="10" t="e">
        <f>IF(OR(AND(#REF!="知的",#REF!="陸上"),R380="×"),Q380,P380)</f>
        <v>#REF!</v>
      </c>
      <c r="P380" s="10" t="str">
        <f>IFERROR(IF(#REF!="ﾎﾞｳﾘﾝｸﾞ","◎",IF(OR(#REF!="陸上",#REF!="水泳",#REF!="卓球",#REF!="ﾎﾞｯﾁｬ",#REF!="ﾌﾗｲﾝｸﾞﾃﾞｨｽｸ",#REF!="ｱｰﾁｪﾘｰ",#REF!="砲丸投4.0kg"),INDEX(判定,MATCH(リスト!X380,縦リスト,0),MATCH(#REF!,横リスト,0)),"")),"×")</f>
        <v>×</v>
      </c>
      <c r="Q380" s="10" t="e">
        <f>IF(#REF!="","",IFERROR(IF(AND(#REF!="知的",#REF!="陸上"),INDEX(判定２,MATCH(リスト!Z380,縦リスト２,0),MATCH(#REF!,横リスト,0)),"×"),""))</f>
        <v>#REF!</v>
      </c>
      <c r="R380" s="10" t="str">
        <f>IFERROR(IF(AND(#REF!="精神",#REF!="陸上"),INDEX(判定２,MATCH(リスト!Z380,縦リスト２,0),MATCH(M380,横リスト,0)),""),"×")</f>
        <v>×</v>
      </c>
      <c r="S380" s="10" t="e">
        <f>IF(OR(AND(#REF!="知的",#REF!="陸上"),R380="×"),Q380,P380)</f>
        <v>#REF!</v>
      </c>
      <c r="T380" s="8" t="str">
        <f t="shared" si="5"/>
        <v>　</v>
      </c>
      <c r="X38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80" s="272"/>
      <c r="Z380" s="272" t="e">
        <f>#REF!&amp;#REF!</f>
        <v>#REF!</v>
      </c>
      <c r="AA380" s="272"/>
    </row>
    <row r="381" spans="15:27" ht="14.25" x14ac:dyDescent="0.15">
      <c r="O381" s="10" t="e">
        <f>IF(OR(AND(#REF!="知的",#REF!="陸上"),R381="×"),Q381,P381)</f>
        <v>#REF!</v>
      </c>
      <c r="P381" s="10" t="str">
        <f>IFERROR(IF(#REF!="ﾎﾞｳﾘﾝｸﾞ","◎",IF(OR(#REF!="陸上",#REF!="水泳",#REF!="卓球",#REF!="ﾎﾞｯﾁｬ",#REF!="ﾌﾗｲﾝｸﾞﾃﾞｨｽｸ",#REF!="ｱｰﾁｪﾘｰ",#REF!="砲丸投4.0kg"),INDEX(判定,MATCH(リスト!X381,縦リスト,0),MATCH(#REF!,横リスト,0)),"")),"×")</f>
        <v>×</v>
      </c>
      <c r="Q381" s="10" t="e">
        <f>IF(#REF!="","",IFERROR(IF(AND(#REF!="知的",#REF!="陸上"),INDEX(判定２,MATCH(リスト!Z381,縦リスト２,0),MATCH(#REF!,横リスト,0)),"×"),""))</f>
        <v>#REF!</v>
      </c>
      <c r="R381" s="10" t="str">
        <f>IFERROR(IF(AND(#REF!="精神",#REF!="陸上"),INDEX(判定２,MATCH(リスト!Z381,縦リスト２,0),MATCH(M381,横リスト,0)),""),"×")</f>
        <v>×</v>
      </c>
      <c r="S381" s="10" t="e">
        <f>IF(OR(AND(#REF!="知的",#REF!="陸上"),R381="×"),Q381,P381)</f>
        <v>#REF!</v>
      </c>
      <c r="T381" s="8" t="str">
        <f t="shared" si="5"/>
        <v>　</v>
      </c>
      <c r="X38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81" s="272"/>
      <c r="Z381" s="272" t="e">
        <f>#REF!&amp;#REF!</f>
        <v>#REF!</v>
      </c>
      <c r="AA381" s="272"/>
    </row>
    <row r="382" spans="15:27" ht="14.25" x14ac:dyDescent="0.15">
      <c r="O382" s="10" t="e">
        <f>IF(OR(AND(#REF!="知的",#REF!="陸上"),R382="×"),Q382,P382)</f>
        <v>#REF!</v>
      </c>
      <c r="P382" s="10" t="str">
        <f>IFERROR(IF(#REF!="ﾎﾞｳﾘﾝｸﾞ","◎",IF(OR(#REF!="陸上",#REF!="水泳",#REF!="卓球",#REF!="ﾎﾞｯﾁｬ",#REF!="ﾌﾗｲﾝｸﾞﾃﾞｨｽｸ",#REF!="ｱｰﾁｪﾘｰ",#REF!="砲丸投4.0kg"),INDEX(判定,MATCH(リスト!X382,縦リスト,0),MATCH(#REF!,横リスト,0)),"")),"×")</f>
        <v>×</v>
      </c>
      <c r="Q382" s="10" t="e">
        <f>IF(#REF!="","",IFERROR(IF(AND(#REF!="知的",#REF!="陸上"),INDEX(判定２,MATCH(リスト!Z382,縦リスト２,0),MATCH(#REF!,横リスト,0)),"×"),""))</f>
        <v>#REF!</v>
      </c>
      <c r="R382" s="10" t="str">
        <f>IFERROR(IF(AND(#REF!="精神",#REF!="陸上"),INDEX(判定２,MATCH(リスト!Z382,縦リスト２,0),MATCH(M382,横リスト,0)),""),"×")</f>
        <v>×</v>
      </c>
      <c r="S382" s="10" t="e">
        <f>IF(OR(AND(#REF!="知的",#REF!="陸上"),R382="×"),Q382,P382)</f>
        <v>#REF!</v>
      </c>
      <c r="T382" s="8" t="str">
        <f t="shared" si="5"/>
        <v>　</v>
      </c>
      <c r="X38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82" s="272"/>
      <c r="Z382" s="272" t="e">
        <f>#REF!&amp;#REF!</f>
        <v>#REF!</v>
      </c>
      <c r="AA382" s="272"/>
    </row>
    <row r="383" spans="15:27" ht="14.25" x14ac:dyDescent="0.15">
      <c r="O383" s="10" t="e">
        <f>IF(OR(AND(#REF!="知的",#REF!="陸上"),R383="×"),Q383,P383)</f>
        <v>#REF!</v>
      </c>
      <c r="P383" s="10" t="str">
        <f>IFERROR(IF(#REF!="ﾎﾞｳﾘﾝｸﾞ","◎",IF(OR(#REF!="陸上",#REF!="水泳",#REF!="卓球",#REF!="ﾎﾞｯﾁｬ",#REF!="ﾌﾗｲﾝｸﾞﾃﾞｨｽｸ",#REF!="ｱｰﾁｪﾘｰ",#REF!="砲丸投4.0kg"),INDEX(判定,MATCH(リスト!X383,縦リスト,0),MATCH(#REF!,横リスト,0)),"")),"×")</f>
        <v>×</v>
      </c>
      <c r="Q383" s="10" t="e">
        <f>IF(#REF!="","",IFERROR(IF(AND(#REF!="知的",#REF!="陸上"),INDEX(判定２,MATCH(リスト!Z383,縦リスト２,0),MATCH(#REF!,横リスト,0)),"×"),""))</f>
        <v>#REF!</v>
      </c>
      <c r="R383" s="10" t="str">
        <f>IFERROR(IF(AND(#REF!="精神",#REF!="陸上"),INDEX(判定２,MATCH(リスト!Z383,縦リスト２,0),MATCH(M383,横リスト,0)),""),"×")</f>
        <v>×</v>
      </c>
      <c r="S383" s="10" t="e">
        <f>IF(OR(AND(#REF!="知的",#REF!="陸上"),R383="×"),Q383,P383)</f>
        <v>#REF!</v>
      </c>
      <c r="T383" s="8" t="str">
        <f t="shared" si="5"/>
        <v>　</v>
      </c>
      <c r="X38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83" s="272"/>
      <c r="Z383" s="272" t="e">
        <f>#REF!&amp;#REF!</f>
        <v>#REF!</v>
      </c>
      <c r="AA383" s="272"/>
    </row>
    <row r="384" spans="15:27" ht="14.25" x14ac:dyDescent="0.15">
      <c r="O384" s="10" t="e">
        <f>IF(OR(AND(#REF!="知的",#REF!="陸上"),R384="×"),Q384,P384)</f>
        <v>#REF!</v>
      </c>
      <c r="P384" s="10" t="str">
        <f>IFERROR(IF(#REF!="ﾎﾞｳﾘﾝｸﾞ","◎",IF(OR(#REF!="陸上",#REF!="水泳",#REF!="卓球",#REF!="ﾎﾞｯﾁｬ",#REF!="ﾌﾗｲﾝｸﾞﾃﾞｨｽｸ",#REF!="ｱｰﾁｪﾘｰ",#REF!="砲丸投4.0kg"),INDEX(判定,MATCH(リスト!X384,縦リスト,0),MATCH(#REF!,横リスト,0)),"")),"×")</f>
        <v>×</v>
      </c>
      <c r="Q384" s="10" t="e">
        <f>IF(#REF!="","",IFERROR(IF(AND(#REF!="知的",#REF!="陸上"),INDEX(判定２,MATCH(リスト!Z384,縦リスト２,0),MATCH(#REF!,横リスト,0)),"×"),""))</f>
        <v>#REF!</v>
      </c>
      <c r="R384" s="10" t="str">
        <f>IFERROR(IF(AND(#REF!="精神",#REF!="陸上"),INDEX(判定２,MATCH(リスト!Z384,縦リスト２,0),MATCH(M384,横リスト,0)),""),"×")</f>
        <v>×</v>
      </c>
      <c r="S384" s="10" t="e">
        <f>IF(OR(AND(#REF!="知的",#REF!="陸上"),R384="×"),Q384,P384)</f>
        <v>#REF!</v>
      </c>
      <c r="T384" s="8" t="str">
        <f t="shared" si="5"/>
        <v>　</v>
      </c>
      <c r="X38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84" s="272"/>
      <c r="Z384" s="272" t="e">
        <f>#REF!&amp;#REF!</f>
        <v>#REF!</v>
      </c>
      <c r="AA384" s="272"/>
    </row>
    <row r="385" spans="15:27" ht="14.25" x14ac:dyDescent="0.15">
      <c r="O385" s="10" t="e">
        <f>IF(OR(AND(#REF!="知的",#REF!="陸上"),R385="×"),Q385,P385)</f>
        <v>#REF!</v>
      </c>
      <c r="P385" s="10" t="str">
        <f>IFERROR(IF(#REF!="ﾎﾞｳﾘﾝｸﾞ","◎",IF(OR(#REF!="陸上",#REF!="水泳",#REF!="卓球",#REF!="ﾎﾞｯﾁｬ",#REF!="ﾌﾗｲﾝｸﾞﾃﾞｨｽｸ",#REF!="ｱｰﾁｪﾘｰ",#REF!="砲丸投4.0kg"),INDEX(判定,MATCH(リスト!X385,縦リスト,0),MATCH(#REF!,横リスト,0)),"")),"×")</f>
        <v>×</v>
      </c>
      <c r="Q385" s="10" t="e">
        <f>IF(#REF!="","",IFERROR(IF(AND(#REF!="知的",#REF!="陸上"),INDEX(判定２,MATCH(リスト!Z385,縦リスト２,0),MATCH(#REF!,横リスト,0)),"×"),""))</f>
        <v>#REF!</v>
      </c>
      <c r="R385" s="10" t="str">
        <f>IFERROR(IF(AND(#REF!="精神",#REF!="陸上"),INDEX(判定２,MATCH(リスト!Z385,縦リスト２,0),MATCH(M385,横リスト,0)),""),"×")</f>
        <v>×</v>
      </c>
      <c r="S385" s="10" t="e">
        <f>IF(OR(AND(#REF!="知的",#REF!="陸上"),R385="×"),Q385,P385)</f>
        <v>#REF!</v>
      </c>
      <c r="T385" s="8" t="str">
        <f t="shared" si="5"/>
        <v>　</v>
      </c>
      <c r="X38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85" s="272"/>
      <c r="Z385" s="272" t="e">
        <f>#REF!&amp;#REF!</f>
        <v>#REF!</v>
      </c>
      <c r="AA385" s="272"/>
    </row>
    <row r="386" spans="15:27" ht="14.25" x14ac:dyDescent="0.15">
      <c r="O386" s="10" t="e">
        <f>IF(OR(AND(#REF!="知的",#REF!="陸上"),R386="×"),Q386,P386)</f>
        <v>#REF!</v>
      </c>
      <c r="P386" s="10" t="str">
        <f>IFERROR(IF(#REF!="ﾎﾞｳﾘﾝｸﾞ","◎",IF(OR(#REF!="陸上",#REF!="水泳",#REF!="卓球",#REF!="ﾎﾞｯﾁｬ",#REF!="ﾌﾗｲﾝｸﾞﾃﾞｨｽｸ",#REF!="ｱｰﾁｪﾘｰ",#REF!="砲丸投4.0kg"),INDEX(判定,MATCH(リスト!X386,縦リスト,0),MATCH(#REF!,横リスト,0)),"")),"×")</f>
        <v>×</v>
      </c>
      <c r="Q386" s="10" t="e">
        <f>IF(#REF!="","",IFERROR(IF(AND(#REF!="知的",#REF!="陸上"),INDEX(判定２,MATCH(リスト!Z386,縦リスト２,0),MATCH(#REF!,横リスト,0)),"×"),""))</f>
        <v>#REF!</v>
      </c>
      <c r="R386" s="10" t="str">
        <f>IFERROR(IF(AND(#REF!="精神",#REF!="陸上"),INDEX(判定２,MATCH(リスト!Z386,縦リスト２,0),MATCH(M386,横リスト,0)),""),"×")</f>
        <v>×</v>
      </c>
      <c r="S386" s="10" t="e">
        <f>IF(OR(AND(#REF!="知的",#REF!="陸上"),R386="×"),Q386,P386)</f>
        <v>#REF!</v>
      </c>
      <c r="T386" s="8" t="str">
        <f t="shared" si="5"/>
        <v>　</v>
      </c>
      <c r="X38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86" s="272"/>
      <c r="Z386" s="272" t="e">
        <f>#REF!&amp;#REF!</f>
        <v>#REF!</v>
      </c>
      <c r="AA386" s="272"/>
    </row>
    <row r="387" spans="15:27" ht="14.25" x14ac:dyDescent="0.15">
      <c r="O387" s="10" t="e">
        <f>IF(OR(AND(#REF!="知的",#REF!="陸上"),R387="×"),Q387,P387)</f>
        <v>#REF!</v>
      </c>
      <c r="P387" s="10" t="str">
        <f>IFERROR(IF(#REF!="ﾎﾞｳﾘﾝｸﾞ","◎",IF(OR(#REF!="陸上",#REF!="水泳",#REF!="卓球",#REF!="ﾎﾞｯﾁｬ",#REF!="ﾌﾗｲﾝｸﾞﾃﾞｨｽｸ",#REF!="ｱｰﾁｪﾘｰ",#REF!="砲丸投4.0kg"),INDEX(判定,MATCH(リスト!X387,縦リスト,0),MATCH(#REF!,横リスト,0)),"")),"×")</f>
        <v>×</v>
      </c>
      <c r="Q387" s="10" t="e">
        <f>IF(#REF!="","",IFERROR(IF(AND(#REF!="知的",#REF!="陸上"),INDEX(判定２,MATCH(リスト!Z387,縦リスト２,0),MATCH(#REF!,横リスト,0)),"×"),""))</f>
        <v>#REF!</v>
      </c>
      <c r="R387" s="10" t="str">
        <f>IFERROR(IF(AND(#REF!="精神",#REF!="陸上"),INDEX(判定２,MATCH(リスト!Z387,縦リスト２,0),MATCH(M387,横リスト,0)),""),"×")</f>
        <v>×</v>
      </c>
      <c r="S387" s="10" t="e">
        <f>IF(OR(AND(#REF!="知的",#REF!="陸上"),R387="×"),Q387,P387)</f>
        <v>#REF!</v>
      </c>
      <c r="T387" s="8" t="str">
        <f t="shared" si="5"/>
        <v>　</v>
      </c>
      <c r="X38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87" s="272"/>
      <c r="Z387" s="272" t="e">
        <f>#REF!&amp;#REF!</f>
        <v>#REF!</v>
      </c>
      <c r="AA387" s="272"/>
    </row>
    <row r="388" spans="15:27" ht="14.25" x14ac:dyDescent="0.15">
      <c r="O388" s="10" t="e">
        <f>IF(OR(AND(#REF!="知的",#REF!="陸上"),R388="×"),Q388,P388)</f>
        <v>#REF!</v>
      </c>
      <c r="P388" s="10" t="str">
        <f>IFERROR(IF(#REF!="ﾎﾞｳﾘﾝｸﾞ","◎",IF(OR(#REF!="陸上",#REF!="水泳",#REF!="卓球",#REF!="ﾎﾞｯﾁｬ",#REF!="ﾌﾗｲﾝｸﾞﾃﾞｨｽｸ",#REF!="ｱｰﾁｪﾘｰ",#REF!="砲丸投4.0kg"),INDEX(判定,MATCH(リスト!X388,縦リスト,0),MATCH(#REF!,横リスト,0)),"")),"×")</f>
        <v>×</v>
      </c>
      <c r="Q388" s="10" t="e">
        <f>IF(#REF!="","",IFERROR(IF(AND(#REF!="知的",#REF!="陸上"),INDEX(判定２,MATCH(リスト!Z388,縦リスト２,0),MATCH(#REF!,横リスト,0)),"×"),""))</f>
        <v>#REF!</v>
      </c>
      <c r="R388" s="10" t="str">
        <f>IFERROR(IF(AND(#REF!="精神",#REF!="陸上"),INDEX(判定２,MATCH(リスト!Z388,縦リスト２,0),MATCH(M388,横リスト,0)),""),"×")</f>
        <v>×</v>
      </c>
      <c r="S388" s="10" t="e">
        <f>IF(OR(AND(#REF!="知的",#REF!="陸上"),R388="×"),Q388,P388)</f>
        <v>#REF!</v>
      </c>
      <c r="T388" s="8" t="str">
        <f t="shared" ref="T388:T451" si="6">N390&amp;"　"&amp;L390</f>
        <v>　</v>
      </c>
      <c r="X38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88" s="272"/>
      <c r="Z388" s="272" t="e">
        <f>#REF!&amp;#REF!</f>
        <v>#REF!</v>
      </c>
      <c r="AA388" s="272"/>
    </row>
    <row r="389" spans="15:27" ht="14.25" x14ac:dyDescent="0.15">
      <c r="O389" s="10" t="e">
        <f>IF(OR(AND(#REF!="知的",#REF!="陸上"),R389="×"),Q389,P389)</f>
        <v>#REF!</v>
      </c>
      <c r="P389" s="10" t="str">
        <f>IFERROR(IF(#REF!="ﾎﾞｳﾘﾝｸﾞ","◎",IF(OR(#REF!="陸上",#REF!="水泳",#REF!="卓球",#REF!="ﾎﾞｯﾁｬ",#REF!="ﾌﾗｲﾝｸﾞﾃﾞｨｽｸ",#REF!="ｱｰﾁｪﾘｰ",#REF!="砲丸投4.0kg"),INDEX(判定,MATCH(リスト!X389,縦リスト,0),MATCH(#REF!,横リスト,0)),"")),"×")</f>
        <v>×</v>
      </c>
      <c r="Q389" s="10" t="e">
        <f>IF(#REF!="","",IFERROR(IF(AND(#REF!="知的",#REF!="陸上"),INDEX(判定２,MATCH(リスト!Z389,縦リスト２,0),MATCH(#REF!,横リスト,0)),"×"),""))</f>
        <v>#REF!</v>
      </c>
      <c r="R389" s="10" t="str">
        <f>IFERROR(IF(AND(#REF!="精神",#REF!="陸上"),INDEX(判定２,MATCH(リスト!Z389,縦リスト２,0),MATCH(M389,横リスト,0)),""),"×")</f>
        <v>×</v>
      </c>
      <c r="S389" s="10" t="e">
        <f>IF(OR(AND(#REF!="知的",#REF!="陸上"),R389="×"),Q389,P389)</f>
        <v>#REF!</v>
      </c>
      <c r="T389" s="8" t="str">
        <f t="shared" si="6"/>
        <v>　</v>
      </c>
      <c r="X38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89" s="272"/>
      <c r="Z389" s="272" t="e">
        <f>#REF!&amp;#REF!</f>
        <v>#REF!</v>
      </c>
      <c r="AA389" s="272"/>
    </row>
    <row r="390" spans="15:27" ht="14.25" x14ac:dyDescent="0.15">
      <c r="O390" s="10" t="e">
        <f>IF(OR(AND(#REF!="知的",#REF!="陸上"),R390="×"),Q390,P390)</f>
        <v>#REF!</v>
      </c>
      <c r="P390" s="10" t="str">
        <f>IFERROR(IF(#REF!="ﾎﾞｳﾘﾝｸﾞ","◎",IF(OR(#REF!="陸上",#REF!="水泳",#REF!="卓球",#REF!="ﾎﾞｯﾁｬ",#REF!="ﾌﾗｲﾝｸﾞﾃﾞｨｽｸ",#REF!="ｱｰﾁｪﾘｰ",#REF!="砲丸投4.0kg"),INDEX(判定,MATCH(リスト!X390,縦リスト,0),MATCH(#REF!,横リスト,0)),"")),"×")</f>
        <v>×</v>
      </c>
      <c r="Q390" s="10" t="e">
        <f>IF(#REF!="","",IFERROR(IF(AND(#REF!="知的",#REF!="陸上"),INDEX(判定２,MATCH(リスト!Z390,縦リスト２,0),MATCH(#REF!,横リスト,0)),"×"),""))</f>
        <v>#REF!</v>
      </c>
      <c r="R390" s="10" t="str">
        <f>IFERROR(IF(AND(#REF!="精神",#REF!="陸上"),INDEX(判定２,MATCH(リスト!Z390,縦リスト２,0),MATCH(M390,横リスト,0)),""),"×")</f>
        <v>×</v>
      </c>
      <c r="S390" s="10" t="e">
        <f>IF(OR(AND(#REF!="知的",#REF!="陸上"),R390="×"),Q390,P390)</f>
        <v>#REF!</v>
      </c>
      <c r="T390" s="8" t="str">
        <f t="shared" si="6"/>
        <v>　</v>
      </c>
      <c r="X39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90" s="272"/>
      <c r="Z390" s="272" t="e">
        <f>#REF!&amp;#REF!</f>
        <v>#REF!</v>
      </c>
      <c r="AA390" s="272"/>
    </row>
    <row r="391" spans="15:27" ht="14.25" x14ac:dyDescent="0.15">
      <c r="O391" s="10" t="e">
        <f>IF(OR(AND(#REF!="知的",#REF!="陸上"),R391="×"),Q391,P391)</f>
        <v>#REF!</v>
      </c>
      <c r="P391" s="10" t="str">
        <f>IFERROR(IF(#REF!="ﾎﾞｳﾘﾝｸﾞ","◎",IF(OR(#REF!="陸上",#REF!="水泳",#REF!="卓球",#REF!="ﾎﾞｯﾁｬ",#REF!="ﾌﾗｲﾝｸﾞﾃﾞｨｽｸ",#REF!="ｱｰﾁｪﾘｰ",#REF!="砲丸投4.0kg"),INDEX(判定,MATCH(リスト!X391,縦リスト,0),MATCH(#REF!,横リスト,0)),"")),"×")</f>
        <v>×</v>
      </c>
      <c r="Q391" s="10" t="e">
        <f>IF(#REF!="","",IFERROR(IF(AND(#REF!="知的",#REF!="陸上"),INDEX(判定２,MATCH(リスト!Z391,縦リスト２,0),MATCH(#REF!,横リスト,0)),"×"),""))</f>
        <v>#REF!</v>
      </c>
      <c r="R391" s="10" t="str">
        <f>IFERROR(IF(AND(#REF!="精神",#REF!="陸上"),INDEX(判定２,MATCH(リスト!Z391,縦リスト２,0),MATCH(M391,横リスト,0)),""),"×")</f>
        <v>×</v>
      </c>
      <c r="S391" s="10" t="e">
        <f>IF(OR(AND(#REF!="知的",#REF!="陸上"),R391="×"),Q391,P391)</f>
        <v>#REF!</v>
      </c>
      <c r="T391" s="8" t="str">
        <f t="shared" si="6"/>
        <v>　</v>
      </c>
      <c r="X39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91" s="272"/>
      <c r="Z391" s="272" t="e">
        <f>#REF!&amp;#REF!</f>
        <v>#REF!</v>
      </c>
      <c r="AA391" s="272"/>
    </row>
    <row r="392" spans="15:27" ht="14.25" x14ac:dyDescent="0.15">
      <c r="O392" s="10" t="e">
        <f>IF(OR(AND(#REF!="知的",#REF!="陸上"),R392="×"),Q392,P392)</f>
        <v>#REF!</v>
      </c>
      <c r="P392" s="10" t="str">
        <f>IFERROR(IF(#REF!="ﾎﾞｳﾘﾝｸﾞ","◎",IF(OR(#REF!="陸上",#REF!="水泳",#REF!="卓球",#REF!="ﾎﾞｯﾁｬ",#REF!="ﾌﾗｲﾝｸﾞﾃﾞｨｽｸ",#REF!="ｱｰﾁｪﾘｰ",#REF!="砲丸投4.0kg"),INDEX(判定,MATCH(リスト!X392,縦リスト,0),MATCH(#REF!,横リスト,0)),"")),"×")</f>
        <v>×</v>
      </c>
      <c r="Q392" s="10" t="e">
        <f>IF(#REF!="","",IFERROR(IF(AND(#REF!="知的",#REF!="陸上"),INDEX(判定２,MATCH(リスト!Z392,縦リスト２,0),MATCH(#REF!,横リスト,0)),"×"),""))</f>
        <v>#REF!</v>
      </c>
      <c r="R392" s="10" t="str">
        <f>IFERROR(IF(AND(#REF!="精神",#REF!="陸上"),INDEX(判定２,MATCH(リスト!Z392,縦リスト２,0),MATCH(M392,横リスト,0)),""),"×")</f>
        <v>×</v>
      </c>
      <c r="S392" s="10" t="e">
        <f>IF(OR(AND(#REF!="知的",#REF!="陸上"),R392="×"),Q392,P392)</f>
        <v>#REF!</v>
      </c>
      <c r="T392" s="8" t="str">
        <f t="shared" si="6"/>
        <v>　</v>
      </c>
      <c r="X39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92" s="272"/>
      <c r="Z392" s="272" t="e">
        <f>#REF!&amp;#REF!</f>
        <v>#REF!</v>
      </c>
      <c r="AA392" s="272"/>
    </row>
    <row r="393" spans="15:27" ht="14.25" x14ac:dyDescent="0.15">
      <c r="O393" s="10" t="e">
        <f>IF(OR(AND(#REF!="知的",#REF!="陸上"),R393="×"),Q393,P393)</f>
        <v>#REF!</v>
      </c>
      <c r="P393" s="10" t="str">
        <f>IFERROR(IF(#REF!="ﾎﾞｳﾘﾝｸﾞ","◎",IF(OR(#REF!="陸上",#REF!="水泳",#REF!="卓球",#REF!="ﾎﾞｯﾁｬ",#REF!="ﾌﾗｲﾝｸﾞﾃﾞｨｽｸ",#REF!="ｱｰﾁｪﾘｰ",#REF!="砲丸投4.0kg"),INDEX(判定,MATCH(リスト!X393,縦リスト,0),MATCH(#REF!,横リスト,0)),"")),"×")</f>
        <v>×</v>
      </c>
      <c r="Q393" s="10" t="e">
        <f>IF(#REF!="","",IFERROR(IF(AND(#REF!="知的",#REF!="陸上"),INDEX(判定２,MATCH(リスト!Z393,縦リスト２,0),MATCH(#REF!,横リスト,0)),"×"),""))</f>
        <v>#REF!</v>
      </c>
      <c r="R393" s="10" t="str">
        <f>IFERROR(IF(AND(#REF!="精神",#REF!="陸上"),INDEX(判定２,MATCH(リスト!Z393,縦リスト２,0),MATCH(M393,横リスト,0)),""),"×")</f>
        <v>×</v>
      </c>
      <c r="S393" s="10" t="e">
        <f>IF(OR(AND(#REF!="知的",#REF!="陸上"),R393="×"),Q393,P393)</f>
        <v>#REF!</v>
      </c>
      <c r="T393" s="8" t="str">
        <f t="shared" si="6"/>
        <v>　</v>
      </c>
      <c r="X39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93" s="272"/>
      <c r="Z393" s="272" t="e">
        <f>#REF!&amp;#REF!</f>
        <v>#REF!</v>
      </c>
      <c r="AA393" s="272"/>
    </row>
    <row r="394" spans="15:27" ht="14.25" x14ac:dyDescent="0.15">
      <c r="O394" s="10" t="e">
        <f>IF(OR(AND(#REF!="知的",#REF!="陸上"),R394="×"),Q394,P394)</f>
        <v>#REF!</v>
      </c>
      <c r="P394" s="10" t="str">
        <f>IFERROR(IF(#REF!="ﾎﾞｳﾘﾝｸﾞ","◎",IF(OR(#REF!="陸上",#REF!="水泳",#REF!="卓球",#REF!="ﾎﾞｯﾁｬ",#REF!="ﾌﾗｲﾝｸﾞﾃﾞｨｽｸ",#REF!="ｱｰﾁｪﾘｰ",#REF!="砲丸投4.0kg"),INDEX(判定,MATCH(リスト!X394,縦リスト,0),MATCH(#REF!,横リスト,0)),"")),"×")</f>
        <v>×</v>
      </c>
      <c r="Q394" s="10" t="e">
        <f>IF(#REF!="","",IFERROR(IF(AND(#REF!="知的",#REF!="陸上"),INDEX(判定２,MATCH(リスト!Z394,縦リスト２,0),MATCH(#REF!,横リスト,0)),"×"),""))</f>
        <v>#REF!</v>
      </c>
      <c r="R394" s="10" t="str">
        <f>IFERROR(IF(AND(#REF!="精神",#REF!="陸上"),INDEX(判定２,MATCH(リスト!Z394,縦リスト２,0),MATCH(M394,横リスト,0)),""),"×")</f>
        <v>×</v>
      </c>
      <c r="S394" s="10" t="e">
        <f>IF(OR(AND(#REF!="知的",#REF!="陸上"),R394="×"),Q394,P394)</f>
        <v>#REF!</v>
      </c>
      <c r="T394" s="8" t="str">
        <f t="shared" si="6"/>
        <v>　</v>
      </c>
      <c r="X39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94" s="272"/>
      <c r="Z394" s="272" t="e">
        <f>#REF!&amp;#REF!</f>
        <v>#REF!</v>
      </c>
      <c r="AA394" s="272"/>
    </row>
    <row r="395" spans="15:27" ht="14.25" x14ac:dyDescent="0.15">
      <c r="O395" s="10" t="e">
        <f>IF(OR(AND(#REF!="知的",#REF!="陸上"),R395="×"),Q395,P395)</f>
        <v>#REF!</v>
      </c>
      <c r="P395" s="10" t="str">
        <f>IFERROR(IF(#REF!="ﾎﾞｳﾘﾝｸﾞ","◎",IF(OR(#REF!="陸上",#REF!="水泳",#REF!="卓球",#REF!="ﾎﾞｯﾁｬ",#REF!="ﾌﾗｲﾝｸﾞﾃﾞｨｽｸ",#REF!="ｱｰﾁｪﾘｰ",#REF!="砲丸投4.0kg"),INDEX(判定,MATCH(リスト!X395,縦リスト,0),MATCH(#REF!,横リスト,0)),"")),"×")</f>
        <v>×</v>
      </c>
      <c r="Q395" s="10" t="e">
        <f>IF(#REF!="","",IFERROR(IF(AND(#REF!="知的",#REF!="陸上"),INDEX(判定２,MATCH(リスト!Z395,縦リスト２,0),MATCH(#REF!,横リスト,0)),"×"),""))</f>
        <v>#REF!</v>
      </c>
      <c r="R395" s="10" t="str">
        <f>IFERROR(IF(AND(#REF!="精神",#REF!="陸上"),INDEX(判定２,MATCH(リスト!Z395,縦リスト２,0),MATCH(M395,横リスト,0)),""),"×")</f>
        <v>×</v>
      </c>
      <c r="S395" s="10" t="e">
        <f>IF(OR(AND(#REF!="知的",#REF!="陸上"),R395="×"),Q395,P395)</f>
        <v>#REF!</v>
      </c>
      <c r="T395" s="8" t="str">
        <f t="shared" si="6"/>
        <v>　</v>
      </c>
      <c r="X39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95" s="272"/>
      <c r="Z395" s="272" t="e">
        <f>#REF!&amp;#REF!</f>
        <v>#REF!</v>
      </c>
      <c r="AA395" s="272"/>
    </row>
    <row r="396" spans="15:27" ht="14.25" x14ac:dyDescent="0.15">
      <c r="O396" s="10" t="e">
        <f>IF(OR(AND(#REF!="知的",#REF!="陸上"),R396="×"),Q396,P396)</f>
        <v>#REF!</v>
      </c>
      <c r="P396" s="10" t="str">
        <f>IFERROR(IF(#REF!="ﾎﾞｳﾘﾝｸﾞ","◎",IF(OR(#REF!="陸上",#REF!="水泳",#REF!="卓球",#REF!="ﾎﾞｯﾁｬ",#REF!="ﾌﾗｲﾝｸﾞﾃﾞｨｽｸ",#REF!="ｱｰﾁｪﾘｰ",#REF!="砲丸投4.0kg"),INDEX(判定,MATCH(リスト!X396,縦リスト,0),MATCH(#REF!,横リスト,0)),"")),"×")</f>
        <v>×</v>
      </c>
      <c r="Q396" s="10" t="e">
        <f>IF(#REF!="","",IFERROR(IF(AND(#REF!="知的",#REF!="陸上"),INDEX(判定２,MATCH(リスト!Z396,縦リスト２,0),MATCH(#REF!,横リスト,0)),"×"),""))</f>
        <v>#REF!</v>
      </c>
      <c r="R396" s="10" t="str">
        <f>IFERROR(IF(AND(#REF!="精神",#REF!="陸上"),INDEX(判定２,MATCH(リスト!Z396,縦リスト２,0),MATCH(M396,横リスト,0)),""),"×")</f>
        <v>×</v>
      </c>
      <c r="S396" s="10" t="e">
        <f>IF(OR(AND(#REF!="知的",#REF!="陸上"),R396="×"),Q396,P396)</f>
        <v>#REF!</v>
      </c>
      <c r="T396" s="8" t="str">
        <f t="shared" si="6"/>
        <v>　</v>
      </c>
      <c r="X39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96" s="272"/>
      <c r="Z396" s="272" t="e">
        <f>#REF!&amp;#REF!</f>
        <v>#REF!</v>
      </c>
      <c r="AA396" s="272"/>
    </row>
    <row r="397" spans="15:27" ht="14.25" x14ac:dyDescent="0.15">
      <c r="O397" s="10" t="e">
        <f>IF(OR(AND(#REF!="知的",#REF!="陸上"),R397="×"),Q397,P397)</f>
        <v>#REF!</v>
      </c>
      <c r="P397" s="10" t="str">
        <f>IFERROR(IF(#REF!="ﾎﾞｳﾘﾝｸﾞ","◎",IF(OR(#REF!="陸上",#REF!="水泳",#REF!="卓球",#REF!="ﾎﾞｯﾁｬ",#REF!="ﾌﾗｲﾝｸﾞﾃﾞｨｽｸ",#REF!="ｱｰﾁｪﾘｰ",#REF!="砲丸投4.0kg"),INDEX(判定,MATCH(リスト!X397,縦リスト,0),MATCH(#REF!,横リスト,0)),"")),"×")</f>
        <v>×</v>
      </c>
      <c r="Q397" s="10" t="e">
        <f>IF(#REF!="","",IFERROR(IF(AND(#REF!="知的",#REF!="陸上"),INDEX(判定２,MATCH(リスト!Z397,縦リスト２,0),MATCH(#REF!,横リスト,0)),"×"),""))</f>
        <v>#REF!</v>
      </c>
      <c r="R397" s="10" t="str">
        <f>IFERROR(IF(AND(#REF!="精神",#REF!="陸上"),INDEX(判定２,MATCH(リスト!Z397,縦リスト２,0),MATCH(M397,横リスト,0)),""),"×")</f>
        <v>×</v>
      </c>
      <c r="S397" s="10" t="e">
        <f>IF(OR(AND(#REF!="知的",#REF!="陸上"),R397="×"),Q397,P397)</f>
        <v>#REF!</v>
      </c>
      <c r="T397" s="8" t="str">
        <f t="shared" si="6"/>
        <v>　</v>
      </c>
      <c r="X39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97" s="272"/>
      <c r="Z397" s="272" t="e">
        <f>#REF!&amp;#REF!</f>
        <v>#REF!</v>
      </c>
      <c r="AA397" s="272"/>
    </row>
    <row r="398" spans="15:27" ht="14.25" x14ac:dyDescent="0.15">
      <c r="O398" s="10" t="e">
        <f>IF(OR(AND(#REF!="知的",#REF!="陸上"),R398="×"),Q398,P398)</f>
        <v>#REF!</v>
      </c>
      <c r="P398" s="10" t="str">
        <f>IFERROR(IF(#REF!="ﾎﾞｳﾘﾝｸﾞ","◎",IF(OR(#REF!="陸上",#REF!="水泳",#REF!="卓球",#REF!="ﾎﾞｯﾁｬ",#REF!="ﾌﾗｲﾝｸﾞﾃﾞｨｽｸ",#REF!="ｱｰﾁｪﾘｰ",#REF!="砲丸投4.0kg"),INDEX(判定,MATCH(リスト!X398,縦リスト,0),MATCH(#REF!,横リスト,0)),"")),"×")</f>
        <v>×</v>
      </c>
      <c r="Q398" s="10" t="e">
        <f>IF(#REF!="","",IFERROR(IF(AND(#REF!="知的",#REF!="陸上"),INDEX(判定２,MATCH(リスト!Z398,縦リスト２,0),MATCH(#REF!,横リスト,0)),"×"),""))</f>
        <v>#REF!</v>
      </c>
      <c r="R398" s="10" t="str">
        <f>IFERROR(IF(AND(#REF!="精神",#REF!="陸上"),INDEX(判定２,MATCH(リスト!Z398,縦リスト２,0),MATCH(M398,横リスト,0)),""),"×")</f>
        <v>×</v>
      </c>
      <c r="S398" s="10" t="e">
        <f>IF(OR(AND(#REF!="知的",#REF!="陸上"),R398="×"),Q398,P398)</f>
        <v>#REF!</v>
      </c>
      <c r="T398" s="8" t="str">
        <f t="shared" si="6"/>
        <v>　</v>
      </c>
      <c r="X39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98" s="272"/>
      <c r="Z398" s="272" t="e">
        <f>#REF!&amp;#REF!</f>
        <v>#REF!</v>
      </c>
      <c r="AA398" s="272"/>
    </row>
    <row r="399" spans="15:27" ht="14.25" x14ac:dyDescent="0.15">
      <c r="O399" s="10" t="e">
        <f>IF(OR(AND(#REF!="知的",#REF!="陸上"),R399="×"),Q399,P399)</f>
        <v>#REF!</v>
      </c>
      <c r="P399" s="10" t="str">
        <f>IFERROR(IF(#REF!="ﾎﾞｳﾘﾝｸﾞ","◎",IF(OR(#REF!="陸上",#REF!="水泳",#REF!="卓球",#REF!="ﾎﾞｯﾁｬ",#REF!="ﾌﾗｲﾝｸﾞﾃﾞｨｽｸ",#REF!="ｱｰﾁｪﾘｰ",#REF!="砲丸投4.0kg"),INDEX(判定,MATCH(リスト!X399,縦リスト,0),MATCH(#REF!,横リスト,0)),"")),"×")</f>
        <v>×</v>
      </c>
      <c r="Q399" s="10" t="e">
        <f>IF(#REF!="","",IFERROR(IF(AND(#REF!="知的",#REF!="陸上"),INDEX(判定２,MATCH(リスト!Z399,縦リスト２,0),MATCH(#REF!,横リスト,0)),"×"),""))</f>
        <v>#REF!</v>
      </c>
      <c r="R399" s="10" t="str">
        <f>IFERROR(IF(AND(#REF!="精神",#REF!="陸上"),INDEX(判定２,MATCH(リスト!Z399,縦リスト２,0),MATCH(M399,横リスト,0)),""),"×")</f>
        <v>×</v>
      </c>
      <c r="S399" s="10" t="e">
        <f>IF(OR(AND(#REF!="知的",#REF!="陸上"),R399="×"),Q399,P399)</f>
        <v>#REF!</v>
      </c>
      <c r="T399" s="8" t="str">
        <f t="shared" si="6"/>
        <v>　</v>
      </c>
      <c r="X39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399" s="272"/>
      <c r="Z399" s="272" t="e">
        <f>#REF!&amp;#REF!</f>
        <v>#REF!</v>
      </c>
      <c r="AA399" s="272"/>
    </row>
    <row r="400" spans="15:27" ht="14.25" x14ac:dyDescent="0.15">
      <c r="O400" s="10" t="e">
        <f>IF(OR(AND(#REF!="知的",#REF!="陸上"),R400="×"),Q400,P400)</f>
        <v>#REF!</v>
      </c>
      <c r="P400" s="10" t="str">
        <f>IFERROR(IF(#REF!="ﾎﾞｳﾘﾝｸﾞ","◎",IF(OR(#REF!="陸上",#REF!="水泳",#REF!="卓球",#REF!="ﾎﾞｯﾁｬ",#REF!="ﾌﾗｲﾝｸﾞﾃﾞｨｽｸ",#REF!="ｱｰﾁｪﾘｰ",#REF!="砲丸投4.0kg"),INDEX(判定,MATCH(リスト!X400,縦リスト,0),MATCH(#REF!,横リスト,0)),"")),"×")</f>
        <v>×</v>
      </c>
      <c r="Q400" s="10" t="e">
        <f>IF(#REF!="","",IFERROR(IF(AND(#REF!="知的",#REF!="陸上"),INDEX(判定２,MATCH(リスト!Z400,縦リスト２,0),MATCH(#REF!,横リスト,0)),"×"),""))</f>
        <v>#REF!</v>
      </c>
      <c r="R400" s="10" t="str">
        <f>IFERROR(IF(AND(#REF!="精神",#REF!="陸上"),INDEX(判定２,MATCH(リスト!Z400,縦リスト２,0),MATCH(M400,横リスト,0)),""),"×")</f>
        <v>×</v>
      </c>
      <c r="S400" s="10" t="e">
        <f>IF(OR(AND(#REF!="知的",#REF!="陸上"),R400="×"),Q400,P400)</f>
        <v>#REF!</v>
      </c>
      <c r="T400" s="8" t="str">
        <f t="shared" si="6"/>
        <v>　</v>
      </c>
      <c r="X40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00" s="272"/>
      <c r="Z400" s="272" t="e">
        <f>#REF!&amp;#REF!</f>
        <v>#REF!</v>
      </c>
      <c r="AA400" s="272"/>
    </row>
    <row r="401" spans="15:27" ht="14.25" x14ac:dyDescent="0.15">
      <c r="O401" s="10" t="e">
        <f>IF(OR(AND(#REF!="知的",#REF!="陸上"),R401="×"),Q401,P401)</f>
        <v>#REF!</v>
      </c>
      <c r="P401" s="10" t="str">
        <f>IFERROR(IF(#REF!="ﾎﾞｳﾘﾝｸﾞ","◎",IF(OR(#REF!="陸上",#REF!="水泳",#REF!="卓球",#REF!="ﾎﾞｯﾁｬ",#REF!="ﾌﾗｲﾝｸﾞﾃﾞｨｽｸ",#REF!="ｱｰﾁｪﾘｰ",#REF!="砲丸投4.0kg"),INDEX(判定,MATCH(リスト!X401,縦リスト,0),MATCH(#REF!,横リスト,0)),"")),"×")</f>
        <v>×</v>
      </c>
      <c r="Q401" s="10" t="e">
        <f>IF(#REF!="","",IFERROR(IF(AND(#REF!="知的",#REF!="陸上"),INDEX(判定２,MATCH(リスト!Z401,縦リスト２,0),MATCH(#REF!,横リスト,0)),"×"),""))</f>
        <v>#REF!</v>
      </c>
      <c r="R401" s="10" t="str">
        <f>IFERROR(IF(AND(#REF!="精神",#REF!="陸上"),INDEX(判定２,MATCH(リスト!Z401,縦リスト２,0),MATCH(M401,横リスト,0)),""),"×")</f>
        <v>×</v>
      </c>
      <c r="S401" s="10" t="e">
        <f>IF(OR(AND(#REF!="知的",#REF!="陸上"),R401="×"),Q401,P401)</f>
        <v>#REF!</v>
      </c>
      <c r="T401" s="8" t="str">
        <f t="shared" si="6"/>
        <v>　</v>
      </c>
      <c r="X40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01" s="272"/>
      <c r="Z401" s="272" t="e">
        <f>#REF!&amp;#REF!</f>
        <v>#REF!</v>
      </c>
      <c r="AA401" s="272"/>
    </row>
    <row r="402" spans="15:27" ht="14.25" x14ac:dyDescent="0.15">
      <c r="O402" s="10" t="e">
        <f>IF(OR(AND(#REF!="知的",#REF!="陸上"),R402="×"),Q402,P402)</f>
        <v>#REF!</v>
      </c>
      <c r="P402" s="10" t="str">
        <f>IFERROR(IF(#REF!="ﾎﾞｳﾘﾝｸﾞ","◎",IF(OR(#REF!="陸上",#REF!="水泳",#REF!="卓球",#REF!="ﾎﾞｯﾁｬ",#REF!="ﾌﾗｲﾝｸﾞﾃﾞｨｽｸ",#REF!="ｱｰﾁｪﾘｰ",#REF!="砲丸投4.0kg"),INDEX(判定,MATCH(リスト!X402,縦リスト,0),MATCH(#REF!,横リスト,0)),"")),"×")</f>
        <v>×</v>
      </c>
      <c r="Q402" s="10" t="e">
        <f>IF(#REF!="","",IFERROR(IF(AND(#REF!="知的",#REF!="陸上"),INDEX(判定２,MATCH(リスト!Z402,縦リスト２,0),MATCH(#REF!,横リスト,0)),"×"),""))</f>
        <v>#REF!</v>
      </c>
      <c r="R402" s="10" t="str">
        <f>IFERROR(IF(AND(#REF!="精神",#REF!="陸上"),INDEX(判定２,MATCH(リスト!Z402,縦リスト２,0),MATCH(M402,横リスト,0)),""),"×")</f>
        <v>×</v>
      </c>
      <c r="S402" s="10" t="e">
        <f>IF(OR(AND(#REF!="知的",#REF!="陸上"),R402="×"),Q402,P402)</f>
        <v>#REF!</v>
      </c>
      <c r="T402" s="8" t="str">
        <f t="shared" si="6"/>
        <v>　</v>
      </c>
      <c r="X40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02" s="272"/>
      <c r="Z402" s="272" t="e">
        <f>#REF!&amp;#REF!</f>
        <v>#REF!</v>
      </c>
      <c r="AA402" s="272"/>
    </row>
    <row r="403" spans="15:27" ht="14.25" x14ac:dyDescent="0.15">
      <c r="O403" s="10" t="e">
        <f>IF(OR(AND(#REF!="知的",#REF!="陸上"),R403="×"),Q403,P403)</f>
        <v>#REF!</v>
      </c>
      <c r="P403" s="10" t="str">
        <f>IFERROR(IF(#REF!="ﾎﾞｳﾘﾝｸﾞ","◎",IF(OR(#REF!="陸上",#REF!="水泳",#REF!="卓球",#REF!="ﾎﾞｯﾁｬ",#REF!="ﾌﾗｲﾝｸﾞﾃﾞｨｽｸ",#REF!="ｱｰﾁｪﾘｰ",#REF!="砲丸投4.0kg"),INDEX(判定,MATCH(リスト!X403,縦リスト,0),MATCH(#REF!,横リスト,0)),"")),"×")</f>
        <v>×</v>
      </c>
      <c r="Q403" s="10" t="e">
        <f>IF(#REF!="","",IFERROR(IF(AND(#REF!="知的",#REF!="陸上"),INDEX(判定２,MATCH(リスト!Z403,縦リスト２,0),MATCH(#REF!,横リスト,0)),"×"),""))</f>
        <v>#REF!</v>
      </c>
      <c r="R403" s="10" t="str">
        <f>IFERROR(IF(AND(#REF!="精神",#REF!="陸上"),INDEX(判定２,MATCH(リスト!Z403,縦リスト２,0),MATCH(M403,横リスト,0)),""),"×")</f>
        <v>×</v>
      </c>
      <c r="S403" s="10" t="e">
        <f>IF(OR(AND(#REF!="知的",#REF!="陸上"),R403="×"),Q403,P403)</f>
        <v>#REF!</v>
      </c>
      <c r="T403" s="8" t="str">
        <f t="shared" si="6"/>
        <v>　</v>
      </c>
      <c r="X40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03" s="272"/>
      <c r="Z403" s="272" t="e">
        <f>#REF!&amp;#REF!</f>
        <v>#REF!</v>
      </c>
      <c r="AA403" s="272"/>
    </row>
    <row r="404" spans="15:27" ht="14.25" x14ac:dyDescent="0.15">
      <c r="O404" s="10" t="e">
        <f>IF(OR(AND(#REF!="知的",#REF!="陸上"),R404="×"),Q404,P404)</f>
        <v>#REF!</v>
      </c>
      <c r="P404" s="10" t="str">
        <f>IFERROR(IF(#REF!="ﾎﾞｳﾘﾝｸﾞ","◎",IF(OR(#REF!="陸上",#REF!="水泳",#REF!="卓球",#REF!="ﾎﾞｯﾁｬ",#REF!="ﾌﾗｲﾝｸﾞﾃﾞｨｽｸ",#REF!="ｱｰﾁｪﾘｰ",#REF!="砲丸投4.0kg"),INDEX(判定,MATCH(リスト!X404,縦リスト,0),MATCH(#REF!,横リスト,0)),"")),"×")</f>
        <v>×</v>
      </c>
      <c r="Q404" s="10" t="e">
        <f>IF(#REF!="","",IFERROR(IF(AND(#REF!="知的",#REF!="陸上"),INDEX(判定２,MATCH(リスト!Z404,縦リスト２,0),MATCH(#REF!,横リスト,0)),"×"),""))</f>
        <v>#REF!</v>
      </c>
      <c r="R404" s="10" t="str">
        <f>IFERROR(IF(AND(#REF!="精神",#REF!="陸上"),INDEX(判定２,MATCH(リスト!Z404,縦リスト２,0),MATCH(M404,横リスト,0)),""),"×")</f>
        <v>×</v>
      </c>
      <c r="S404" s="10" t="e">
        <f>IF(OR(AND(#REF!="知的",#REF!="陸上"),R404="×"),Q404,P404)</f>
        <v>#REF!</v>
      </c>
      <c r="T404" s="8" t="str">
        <f t="shared" si="6"/>
        <v>　</v>
      </c>
      <c r="X40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04" s="272"/>
      <c r="Z404" s="272" t="e">
        <f>#REF!&amp;#REF!</f>
        <v>#REF!</v>
      </c>
      <c r="AA404" s="272"/>
    </row>
    <row r="405" spans="15:27" ht="14.25" x14ac:dyDescent="0.15">
      <c r="O405" s="10" t="e">
        <f>IF(OR(AND(#REF!="知的",#REF!="陸上"),R405="×"),Q405,P405)</f>
        <v>#REF!</v>
      </c>
      <c r="P405" s="10" t="str">
        <f>IFERROR(IF(#REF!="ﾎﾞｳﾘﾝｸﾞ","◎",IF(OR(#REF!="陸上",#REF!="水泳",#REF!="卓球",#REF!="ﾎﾞｯﾁｬ",#REF!="ﾌﾗｲﾝｸﾞﾃﾞｨｽｸ",#REF!="ｱｰﾁｪﾘｰ",#REF!="砲丸投4.0kg"),INDEX(判定,MATCH(リスト!X405,縦リスト,0),MATCH(#REF!,横リスト,0)),"")),"×")</f>
        <v>×</v>
      </c>
      <c r="Q405" s="10" t="e">
        <f>IF(#REF!="","",IFERROR(IF(AND(#REF!="知的",#REF!="陸上"),INDEX(判定２,MATCH(リスト!Z405,縦リスト２,0),MATCH(#REF!,横リスト,0)),"×"),""))</f>
        <v>#REF!</v>
      </c>
      <c r="R405" s="10" t="str">
        <f>IFERROR(IF(AND(#REF!="精神",#REF!="陸上"),INDEX(判定２,MATCH(リスト!Z405,縦リスト２,0),MATCH(M405,横リスト,0)),""),"×")</f>
        <v>×</v>
      </c>
      <c r="S405" s="10" t="e">
        <f>IF(OR(AND(#REF!="知的",#REF!="陸上"),R405="×"),Q405,P405)</f>
        <v>#REF!</v>
      </c>
      <c r="T405" s="8" t="str">
        <f t="shared" si="6"/>
        <v>　</v>
      </c>
      <c r="X40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05" s="272"/>
      <c r="Z405" s="272" t="e">
        <f>#REF!&amp;#REF!</f>
        <v>#REF!</v>
      </c>
      <c r="AA405" s="272"/>
    </row>
    <row r="406" spans="15:27" ht="14.25" x14ac:dyDescent="0.15">
      <c r="O406" s="10" t="e">
        <f>IF(OR(AND(#REF!="知的",#REF!="陸上"),R406="×"),Q406,P406)</f>
        <v>#REF!</v>
      </c>
      <c r="P406" s="10" t="str">
        <f>IFERROR(IF(#REF!="ﾎﾞｳﾘﾝｸﾞ","◎",IF(OR(#REF!="陸上",#REF!="水泳",#REF!="卓球",#REF!="ﾎﾞｯﾁｬ",#REF!="ﾌﾗｲﾝｸﾞﾃﾞｨｽｸ",#REF!="ｱｰﾁｪﾘｰ",#REF!="砲丸投4.0kg"),INDEX(判定,MATCH(リスト!X406,縦リスト,0),MATCH(#REF!,横リスト,0)),"")),"×")</f>
        <v>×</v>
      </c>
      <c r="Q406" s="10" t="e">
        <f>IF(#REF!="","",IFERROR(IF(AND(#REF!="知的",#REF!="陸上"),INDEX(判定２,MATCH(リスト!Z406,縦リスト２,0),MATCH(#REF!,横リスト,0)),"×"),""))</f>
        <v>#REF!</v>
      </c>
      <c r="R406" s="10" t="str">
        <f>IFERROR(IF(AND(#REF!="精神",#REF!="陸上"),INDEX(判定２,MATCH(リスト!Z406,縦リスト２,0),MATCH(M406,横リスト,0)),""),"×")</f>
        <v>×</v>
      </c>
      <c r="S406" s="10" t="e">
        <f>IF(OR(AND(#REF!="知的",#REF!="陸上"),R406="×"),Q406,P406)</f>
        <v>#REF!</v>
      </c>
      <c r="T406" s="8" t="str">
        <f t="shared" si="6"/>
        <v>　</v>
      </c>
      <c r="X40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06" s="272"/>
      <c r="Z406" s="272" t="e">
        <f>#REF!&amp;#REF!</f>
        <v>#REF!</v>
      </c>
      <c r="AA406" s="272"/>
    </row>
    <row r="407" spans="15:27" ht="14.25" x14ac:dyDescent="0.15">
      <c r="O407" s="10" t="e">
        <f>IF(OR(AND(#REF!="知的",#REF!="陸上"),R407="×"),Q407,P407)</f>
        <v>#REF!</v>
      </c>
      <c r="P407" s="10" t="str">
        <f>IFERROR(IF(#REF!="ﾎﾞｳﾘﾝｸﾞ","◎",IF(OR(#REF!="陸上",#REF!="水泳",#REF!="卓球",#REF!="ﾎﾞｯﾁｬ",#REF!="ﾌﾗｲﾝｸﾞﾃﾞｨｽｸ",#REF!="ｱｰﾁｪﾘｰ",#REF!="砲丸投4.0kg"),INDEX(判定,MATCH(リスト!X407,縦リスト,0),MATCH(#REF!,横リスト,0)),"")),"×")</f>
        <v>×</v>
      </c>
      <c r="Q407" s="10" t="e">
        <f>IF(#REF!="","",IFERROR(IF(AND(#REF!="知的",#REF!="陸上"),INDEX(判定２,MATCH(リスト!Z407,縦リスト２,0),MATCH(#REF!,横リスト,0)),"×"),""))</f>
        <v>#REF!</v>
      </c>
      <c r="R407" s="10" t="str">
        <f>IFERROR(IF(AND(#REF!="精神",#REF!="陸上"),INDEX(判定２,MATCH(リスト!Z407,縦リスト２,0),MATCH(M407,横リスト,0)),""),"×")</f>
        <v>×</v>
      </c>
      <c r="S407" s="10" t="e">
        <f>IF(OR(AND(#REF!="知的",#REF!="陸上"),R407="×"),Q407,P407)</f>
        <v>#REF!</v>
      </c>
      <c r="T407" s="8" t="str">
        <f t="shared" si="6"/>
        <v>　</v>
      </c>
      <c r="X40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07" s="272"/>
      <c r="Z407" s="272" t="e">
        <f>#REF!&amp;#REF!</f>
        <v>#REF!</v>
      </c>
      <c r="AA407" s="272"/>
    </row>
    <row r="408" spans="15:27" ht="14.25" x14ac:dyDescent="0.15">
      <c r="O408" s="10" t="e">
        <f>IF(OR(AND(#REF!="知的",#REF!="陸上"),R408="×"),Q408,P408)</f>
        <v>#REF!</v>
      </c>
      <c r="P408" s="10" t="str">
        <f>IFERROR(IF(#REF!="ﾎﾞｳﾘﾝｸﾞ","◎",IF(OR(#REF!="陸上",#REF!="水泳",#REF!="卓球",#REF!="ﾎﾞｯﾁｬ",#REF!="ﾌﾗｲﾝｸﾞﾃﾞｨｽｸ",#REF!="ｱｰﾁｪﾘｰ",#REF!="砲丸投4.0kg"),INDEX(判定,MATCH(リスト!X408,縦リスト,0),MATCH(#REF!,横リスト,0)),"")),"×")</f>
        <v>×</v>
      </c>
      <c r="Q408" s="10" t="e">
        <f>IF(#REF!="","",IFERROR(IF(AND(#REF!="知的",#REF!="陸上"),INDEX(判定２,MATCH(リスト!Z408,縦リスト２,0),MATCH(#REF!,横リスト,0)),"×"),""))</f>
        <v>#REF!</v>
      </c>
      <c r="R408" s="10" t="str">
        <f>IFERROR(IF(AND(#REF!="精神",#REF!="陸上"),INDEX(判定２,MATCH(リスト!Z408,縦リスト２,0),MATCH(M408,横リスト,0)),""),"×")</f>
        <v>×</v>
      </c>
      <c r="S408" s="10" t="e">
        <f>IF(OR(AND(#REF!="知的",#REF!="陸上"),R408="×"),Q408,P408)</f>
        <v>#REF!</v>
      </c>
      <c r="T408" s="8" t="str">
        <f t="shared" si="6"/>
        <v>　</v>
      </c>
      <c r="X40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08" s="272"/>
      <c r="Z408" s="272" t="e">
        <f>#REF!&amp;#REF!</f>
        <v>#REF!</v>
      </c>
      <c r="AA408" s="272"/>
    </row>
    <row r="409" spans="15:27" ht="14.25" x14ac:dyDescent="0.15">
      <c r="O409" s="10" t="e">
        <f>IF(OR(AND(#REF!="知的",#REF!="陸上"),R409="×"),Q409,P409)</f>
        <v>#REF!</v>
      </c>
      <c r="P409" s="10" t="str">
        <f>IFERROR(IF(#REF!="ﾎﾞｳﾘﾝｸﾞ","◎",IF(OR(#REF!="陸上",#REF!="水泳",#REF!="卓球",#REF!="ﾎﾞｯﾁｬ",#REF!="ﾌﾗｲﾝｸﾞﾃﾞｨｽｸ",#REF!="ｱｰﾁｪﾘｰ",#REF!="砲丸投4.0kg"),INDEX(判定,MATCH(リスト!X409,縦リスト,0),MATCH(#REF!,横リスト,0)),"")),"×")</f>
        <v>×</v>
      </c>
      <c r="Q409" s="10" t="e">
        <f>IF(#REF!="","",IFERROR(IF(AND(#REF!="知的",#REF!="陸上"),INDEX(判定２,MATCH(リスト!Z409,縦リスト２,0),MATCH(#REF!,横リスト,0)),"×"),""))</f>
        <v>#REF!</v>
      </c>
      <c r="R409" s="10" t="str">
        <f>IFERROR(IF(AND(#REF!="精神",#REF!="陸上"),INDEX(判定２,MATCH(リスト!Z409,縦リスト２,0),MATCH(M409,横リスト,0)),""),"×")</f>
        <v>×</v>
      </c>
      <c r="S409" s="10" t="e">
        <f>IF(OR(AND(#REF!="知的",#REF!="陸上"),R409="×"),Q409,P409)</f>
        <v>#REF!</v>
      </c>
      <c r="T409" s="8" t="str">
        <f t="shared" si="6"/>
        <v>　</v>
      </c>
      <c r="X40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09" s="272"/>
      <c r="Z409" s="272" t="e">
        <f>#REF!&amp;#REF!</f>
        <v>#REF!</v>
      </c>
      <c r="AA409" s="272"/>
    </row>
    <row r="410" spans="15:27" ht="14.25" x14ac:dyDescent="0.15">
      <c r="O410" s="10" t="e">
        <f>IF(OR(AND(#REF!="知的",#REF!="陸上"),R410="×"),Q410,P410)</f>
        <v>#REF!</v>
      </c>
      <c r="P410" s="10" t="str">
        <f>IFERROR(IF(#REF!="ﾎﾞｳﾘﾝｸﾞ","◎",IF(OR(#REF!="陸上",#REF!="水泳",#REF!="卓球",#REF!="ﾎﾞｯﾁｬ",#REF!="ﾌﾗｲﾝｸﾞﾃﾞｨｽｸ",#REF!="ｱｰﾁｪﾘｰ",#REF!="砲丸投4.0kg"),INDEX(判定,MATCH(リスト!X410,縦リスト,0),MATCH(#REF!,横リスト,0)),"")),"×")</f>
        <v>×</v>
      </c>
      <c r="Q410" s="10" t="e">
        <f>IF(#REF!="","",IFERROR(IF(AND(#REF!="知的",#REF!="陸上"),INDEX(判定２,MATCH(リスト!Z410,縦リスト２,0),MATCH(#REF!,横リスト,0)),"×"),""))</f>
        <v>#REF!</v>
      </c>
      <c r="R410" s="10" t="str">
        <f>IFERROR(IF(AND(#REF!="精神",#REF!="陸上"),INDEX(判定２,MATCH(リスト!Z410,縦リスト２,0),MATCH(M410,横リスト,0)),""),"×")</f>
        <v>×</v>
      </c>
      <c r="S410" s="10" t="e">
        <f>IF(OR(AND(#REF!="知的",#REF!="陸上"),R410="×"),Q410,P410)</f>
        <v>#REF!</v>
      </c>
      <c r="T410" s="8" t="str">
        <f t="shared" si="6"/>
        <v>　</v>
      </c>
      <c r="X41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10" s="272"/>
      <c r="Z410" s="272" t="e">
        <f>#REF!&amp;#REF!</f>
        <v>#REF!</v>
      </c>
      <c r="AA410" s="272"/>
    </row>
    <row r="411" spans="15:27" ht="14.25" x14ac:dyDescent="0.15">
      <c r="O411" s="10" t="e">
        <f>IF(OR(AND(#REF!="知的",#REF!="陸上"),R411="×"),Q411,P411)</f>
        <v>#REF!</v>
      </c>
      <c r="P411" s="10" t="str">
        <f>IFERROR(IF(#REF!="ﾎﾞｳﾘﾝｸﾞ","◎",IF(OR(#REF!="陸上",#REF!="水泳",#REF!="卓球",#REF!="ﾎﾞｯﾁｬ",#REF!="ﾌﾗｲﾝｸﾞﾃﾞｨｽｸ",#REF!="ｱｰﾁｪﾘｰ",#REF!="砲丸投4.0kg"),INDEX(判定,MATCH(リスト!X411,縦リスト,0),MATCH(#REF!,横リスト,0)),"")),"×")</f>
        <v>×</v>
      </c>
      <c r="Q411" s="10" t="e">
        <f>IF(#REF!="","",IFERROR(IF(AND(#REF!="知的",#REF!="陸上"),INDEX(判定２,MATCH(リスト!Z411,縦リスト２,0),MATCH(#REF!,横リスト,0)),"×"),""))</f>
        <v>#REF!</v>
      </c>
      <c r="R411" s="10" t="str">
        <f>IFERROR(IF(AND(#REF!="精神",#REF!="陸上"),INDEX(判定２,MATCH(リスト!Z411,縦リスト２,0),MATCH(M411,横リスト,0)),""),"×")</f>
        <v>×</v>
      </c>
      <c r="S411" s="10" t="e">
        <f>IF(OR(AND(#REF!="知的",#REF!="陸上"),R411="×"),Q411,P411)</f>
        <v>#REF!</v>
      </c>
      <c r="T411" s="8" t="str">
        <f t="shared" si="6"/>
        <v>　</v>
      </c>
      <c r="X41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11" s="272"/>
      <c r="Z411" s="272" t="e">
        <f>#REF!&amp;#REF!</f>
        <v>#REF!</v>
      </c>
      <c r="AA411" s="272"/>
    </row>
    <row r="412" spans="15:27" ht="14.25" x14ac:dyDescent="0.15">
      <c r="O412" s="10" t="e">
        <f>IF(OR(AND(#REF!="知的",#REF!="陸上"),R412="×"),Q412,P412)</f>
        <v>#REF!</v>
      </c>
      <c r="P412" s="10" t="str">
        <f>IFERROR(IF(#REF!="ﾎﾞｳﾘﾝｸﾞ","◎",IF(OR(#REF!="陸上",#REF!="水泳",#REF!="卓球",#REF!="ﾎﾞｯﾁｬ",#REF!="ﾌﾗｲﾝｸﾞﾃﾞｨｽｸ",#REF!="ｱｰﾁｪﾘｰ",#REF!="砲丸投4.0kg"),INDEX(判定,MATCH(リスト!X412,縦リスト,0),MATCH(#REF!,横リスト,0)),"")),"×")</f>
        <v>×</v>
      </c>
      <c r="Q412" s="10" t="e">
        <f>IF(#REF!="","",IFERROR(IF(AND(#REF!="知的",#REF!="陸上"),INDEX(判定２,MATCH(リスト!Z412,縦リスト２,0),MATCH(#REF!,横リスト,0)),"×"),""))</f>
        <v>#REF!</v>
      </c>
      <c r="R412" s="10" t="str">
        <f>IFERROR(IF(AND(#REF!="精神",#REF!="陸上"),INDEX(判定２,MATCH(リスト!Z412,縦リスト２,0),MATCH(M412,横リスト,0)),""),"×")</f>
        <v>×</v>
      </c>
      <c r="S412" s="10" t="e">
        <f>IF(OR(AND(#REF!="知的",#REF!="陸上"),R412="×"),Q412,P412)</f>
        <v>#REF!</v>
      </c>
      <c r="T412" s="8" t="str">
        <f t="shared" si="6"/>
        <v>　</v>
      </c>
      <c r="X41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12" s="272"/>
      <c r="Z412" s="272" t="e">
        <f>#REF!&amp;#REF!</f>
        <v>#REF!</v>
      </c>
      <c r="AA412" s="272"/>
    </row>
    <row r="413" spans="15:27" ht="14.25" x14ac:dyDescent="0.15">
      <c r="O413" s="10" t="e">
        <f>IF(OR(AND(#REF!="知的",#REF!="陸上"),R413="×"),Q413,P413)</f>
        <v>#REF!</v>
      </c>
      <c r="P413" s="10" t="str">
        <f>IFERROR(IF(#REF!="ﾎﾞｳﾘﾝｸﾞ","◎",IF(OR(#REF!="陸上",#REF!="水泳",#REF!="卓球",#REF!="ﾎﾞｯﾁｬ",#REF!="ﾌﾗｲﾝｸﾞﾃﾞｨｽｸ",#REF!="ｱｰﾁｪﾘｰ",#REF!="砲丸投4.0kg"),INDEX(判定,MATCH(リスト!X413,縦リスト,0),MATCH(#REF!,横リスト,0)),"")),"×")</f>
        <v>×</v>
      </c>
      <c r="Q413" s="10" t="e">
        <f>IF(#REF!="","",IFERROR(IF(AND(#REF!="知的",#REF!="陸上"),INDEX(判定２,MATCH(リスト!Z413,縦リスト２,0),MATCH(#REF!,横リスト,0)),"×"),""))</f>
        <v>#REF!</v>
      </c>
      <c r="R413" s="10" t="str">
        <f>IFERROR(IF(AND(#REF!="精神",#REF!="陸上"),INDEX(判定２,MATCH(リスト!Z413,縦リスト２,0),MATCH(M413,横リスト,0)),""),"×")</f>
        <v>×</v>
      </c>
      <c r="S413" s="10" t="e">
        <f>IF(OR(AND(#REF!="知的",#REF!="陸上"),R413="×"),Q413,P413)</f>
        <v>#REF!</v>
      </c>
      <c r="T413" s="8" t="str">
        <f t="shared" si="6"/>
        <v>　</v>
      </c>
      <c r="X41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13" s="272"/>
      <c r="Z413" s="272" t="e">
        <f>#REF!&amp;#REF!</f>
        <v>#REF!</v>
      </c>
      <c r="AA413" s="272"/>
    </row>
    <row r="414" spans="15:27" ht="14.25" x14ac:dyDescent="0.15">
      <c r="O414" s="10" t="e">
        <f>IF(OR(AND(#REF!="知的",#REF!="陸上"),R414="×"),Q414,P414)</f>
        <v>#REF!</v>
      </c>
      <c r="P414" s="10" t="str">
        <f>IFERROR(IF(#REF!="ﾎﾞｳﾘﾝｸﾞ","◎",IF(OR(#REF!="陸上",#REF!="水泳",#REF!="卓球",#REF!="ﾎﾞｯﾁｬ",#REF!="ﾌﾗｲﾝｸﾞﾃﾞｨｽｸ",#REF!="ｱｰﾁｪﾘｰ",#REF!="砲丸投4.0kg"),INDEX(判定,MATCH(リスト!X414,縦リスト,0),MATCH(#REF!,横リスト,0)),"")),"×")</f>
        <v>×</v>
      </c>
      <c r="Q414" s="10" t="e">
        <f>IF(#REF!="","",IFERROR(IF(AND(#REF!="知的",#REF!="陸上"),INDEX(判定２,MATCH(リスト!Z414,縦リスト２,0),MATCH(#REF!,横リスト,0)),"×"),""))</f>
        <v>#REF!</v>
      </c>
      <c r="R414" s="10" t="str">
        <f>IFERROR(IF(AND(#REF!="精神",#REF!="陸上"),INDEX(判定２,MATCH(リスト!Z414,縦リスト２,0),MATCH(M414,横リスト,0)),""),"×")</f>
        <v>×</v>
      </c>
      <c r="S414" s="10" t="e">
        <f>IF(OR(AND(#REF!="知的",#REF!="陸上"),R414="×"),Q414,P414)</f>
        <v>#REF!</v>
      </c>
      <c r="T414" s="8" t="str">
        <f t="shared" si="6"/>
        <v>　</v>
      </c>
      <c r="X41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14" s="272"/>
      <c r="Z414" s="272" t="e">
        <f>#REF!&amp;#REF!</f>
        <v>#REF!</v>
      </c>
      <c r="AA414" s="272"/>
    </row>
    <row r="415" spans="15:27" ht="14.25" x14ac:dyDescent="0.15">
      <c r="O415" s="10" t="e">
        <f>IF(OR(AND(#REF!="知的",#REF!="陸上"),R415="×"),Q415,P415)</f>
        <v>#REF!</v>
      </c>
      <c r="P415" s="10" t="str">
        <f>IFERROR(IF(#REF!="ﾎﾞｳﾘﾝｸﾞ","◎",IF(OR(#REF!="陸上",#REF!="水泳",#REF!="卓球",#REF!="ﾎﾞｯﾁｬ",#REF!="ﾌﾗｲﾝｸﾞﾃﾞｨｽｸ",#REF!="ｱｰﾁｪﾘｰ",#REF!="砲丸投4.0kg"),INDEX(判定,MATCH(リスト!X415,縦リスト,0),MATCH(#REF!,横リスト,0)),"")),"×")</f>
        <v>×</v>
      </c>
      <c r="Q415" s="10" t="e">
        <f>IF(#REF!="","",IFERROR(IF(AND(#REF!="知的",#REF!="陸上"),INDEX(判定２,MATCH(リスト!Z415,縦リスト２,0),MATCH(#REF!,横リスト,0)),"×"),""))</f>
        <v>#REF!</v>
      </c>
      <c r="R415" s="10" t="str">
        <f>IFERROR(IF(AND(#REF!="精神",#REF!="陸上"),INDEX(判定２,MATCH(リスト!Z415,縦リスト２,0),MATCH(M415,横リスト,0)),""),"×")</f>
        <v>×</v>
      </c>
      <c r="S415" s="10" t="e">
        <f>IF(OR(AND(#REF!="知的",#REF!="陸上"),R415="×"),Q415,P415)</f>
        <v>#REF!</v>
      </c>
      <c r="T415" s="8" t="str">
        <f t="shared" si="6"/>
        <v>　</v>
      </c>
      <c r="X41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15" s="272"/>
      <c r="Z415" s="272" t="e">
        <f>#REF!&amp;#REF!</f>
        <v>#REF!</v>
      </c>
      <c r="AA415" s="272"/>
    </row>
    <row r="416" spans="15:27" ht="14.25" x14ac:dyDescent="0.15">
      <c r="O416" s="10" t="e">
        <f>IF(OR(AND(#REF!="知的",#REF!="陸上"),R416="×"),Q416,P416)</f>
        <v>#REF!</v>
      </c>
      <c r="P416" s="10" t="str">
        <f>IFERROR(IF(#REF!="ﾎﾞｳﾘﾝｸﾞ","◎",IF(OR(#REF!="陸上",#REF!="水泳",#REF!="卓球",#REF!="ﾎﾞｯﾁｬ",#REF!="ﾌﾗｲﾝｸﾞﾃﾞｨｽｸ",#REF!="ｱｰﾁｪﾘｰ",#REF!="砲丸投4.0kg"),INDEX(判定,MATCH(リスト!X416,縦リスト,0),MATCH(#REF!,横リスト,0)),"")),"×")</f>
        <v>×</v>
      </c>
      <c r="Q416" s="10" t="e">
        <f>IF(#REF!="","",IFERROR(IF(AND(#REF!="知的",#REF!="陸上"),INDEX(判定２,MATCH(リスト!Z416,縦リスト２,0),MATCH(#REF!,横リスト,0)),"×"),""))</f>
        <v>#REF!</v>
      </c>
      <c r="R416" s="10" t="str">
        <f>IFERROR(IF(AND(#REF!="精神",#REF!="陸上"),INDEX(判定２,MATCH(リスト!Z416,縦リスト２,0),MATCH(M416,横リスト,0)),""),"×")</f>
        <v>×</v>
      </c>
      <c r="S416" s="10" t="e">
        <f>IF(OR(AND(#REF!="知的",#REF!="陸上"),R416="×"),Q416,P416)</f>
        <v>#REF!</v>
      </c>
      <c r="T416" s="8" t="str">
        <f t="shared" si="6"/>
        <v>　</v>
      </c>
      <c r="X41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16" s="272"/>
      <c r="Z416" s="272" t="e">
        <f>#REF!&amp;#REF!</f>
        <v>#REF!</v>
      </c>
      <c r="AA416" s="272"/>
    </row>
    <row r="417" spans="15:27" ht="14.25" x14ac:dyDescent="0.15">
      <c r="O417" s="10" t="e">
        <f>IF(OR(AND(#REF!="知的",#REF!="陸上"),R417="×"),Q417,P417)</f>
        <v>#REF!</v>
      </c>
      <c r="P417" s="10" t="str">
        <f>IFERROR(IF(#REF!="ﾎﾞｳﾘﾝｸﾞ","◎",IF(OR(#REF!="陸上",#REF!="水泳",#REF!="卓球",#REF!="ﾎﾞｯﾁｬ",#REF!="ﾌﾗｲﾝｸﾞﾃﾞｨｽｸ",#REF!="ｱｰﾁｪﾘｰ",#REF!="砲丸投4.0kg"),INDEX(判定,MATCH(リスト!X417,縦リスト,0),MATCH(#REF!,横リスト,0)),"")),"×")</f>
        <v>×</v>
      </c>
      <c r="Q417" s="10" t="e">
        <f>IF(#REF!="","",IFERROR(IF(AND(#REF!="知的",#REF!="陸上"),INDEX(判定２,MATCH(リスト!Z417,縦リスト２,0),MATCH(#REF!,横リスト,0)),"×"),""))</f>
        <v>#REF!</v>
      </c>
      <c r="R417" s="10" t="str">
        <f>IFERROR(IF(AND(#REF!="精神",#REF!="陸上"),INDEX(判定２,MATCH(リスト!Z417,縦リスト２,0),MATCH(M417,横リスト,0)),""),"×")</f>
        <v>×</v>
      </c>
      <c r="S417" s="10" t="e">
        <f>IF(OR(AND(#REF!="知的",#REF!="陸上"),R417="×"),Q417,P417)</f>
        <v>#REF!</v>
      </c>
      <c r="T417" s="8" t="str">
        <f t="shared" si="6"/>
        <v>　</v>
      </c>
      <c r="X41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17" s="272"/>
      <c r="Z417" s="272" t="e">
        <f>#REF!&amp;#REF!</f>
        <v>#REF!</v>
      </c>
      <c r="AA417" s="272"/>
    </row>
    <row r="418" spans="15:27" ht="14.25" x14ac:dyDescent="0.15">
      <c r="O418" s="10" t="e">
        <f>IF(OR(AND(#REF!="知的",#REF!="陸上"),R418="×"),Q418,P418)</f>
        <v>#REF!</v>
      </c>
      <c r="P418" s="10" t="str">
        <f>IFERROR(IF(#REF!="ﾎﾞｳﾘﾝｸﾞ","◎",IF(OR(#REF!="陸上",#REF!="水泳",#REF!="卓球",#REF!="ﾎﾞｯﾁｬ",#REF!="ﾌﾗｲﾝｸﾞﾃﾞｨｽｸ",#REF!="ｱｰﾁｪﾘｰ",#REF!="砲丸投4.0kg"),INDEX(判定,MATCH(リスト!X418,縦リスト,0),MATCH(#REF!,横リスト,0)),"")),"×")</f>
        <v>×</v>
      </c>
      <c r="Q418" s="10" t="e">
        <f>IF(#REF!="","",IFERROR(IF(AND(#REF!="知的",#REF!="陸上"),INDEX(判定２,MATCH(リスト!Z418,縦リスト２,0),MATCH(#REF!,横リスト,0)),"×"),""))</f>
        <v>#REF!</v>
      </c>
      <c r="R418" s="10" t="str">
        <f>IFERROR(IF(AND(#REF!="精神",#REF!="陸上"),INDEX(判定２,MATCH(リスト!Z418,縦リスト２,0),MATCH(M418,横リスト,0)),""),"×")</f>
        <v>×</v>
      </c>
      <c r="S418" s="10" t="e">
        <f>IF(OR(AND(#REF!="知的",#REF!="陸上"),R418="×"),Q418,P418)</f>
        <v>#REF!</v>
      </c>
      <c r="T418" s="8" t="str">
        <f t="shared" si="6"/>
        <v>　</v>
      </c>
      <c r="X41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18" s="272"/>
      <c r="Z418" s="272" t="e">
        <f>#REF!&amp;#REF!</f>
        <v>#REF!</v>
      </c>
      <c r="AA418" s="272"/>
    </row>
    <row r="419" spans="15:27" ht="14.25" x14ac:dyDescent="0.15">
      <c r="O419" s="10" t="e">
        <f>IF(OR(AND(#REF!="知的",#REF!="陸上"),R419="×"),Q419,P419)</f>
        <v>#REF!</v>
      </c>
      <c r="P419" s="10" t="str">
        <f>IFERROR(IF(#REF!="ﾎﾞｳﾘﾝｸﾞ","◎",IF(OR(#REF!="陸上",#REF!="水泳",#REF!="卓球",#REF!="ﾎﾞｯﾁｬ",#REF!="ﾌﾗｲﾝｸﾞﾃﾞｨｽｸ",#REF!="ｱｰﾁｪﾘｰ",#REF!="砲丸投4.0kg"),INDEX(判定,MATCH(リスト!X419,縦リスト,0),MATCH(#REF!,横リスト,0)),"")),"×")</f>
        <v>×</v>
      </c>
      <c r="Q419" s="10" t="e">
        <f>IF(#REF!="","",IFERROR(IF(AND(#REF!="知的",#REF!="陸上"),INDEX(判定２,MATCH(リスト!Z419,縦リスト２,0),MATCH(#REF!,横リスト,0)),"×"),""))</f>
        <v>#REF!</v>
      </c>
      <c r="R419" s="10" t="str">
        <f>IFERROR(IF(AND(#REF!="精神",#REF!="陸上"),INDEX(判定２,MATCH(リスト!Z419,縦リスト２,0),MATCH(M419,横リスト,0)),""),"×")</f>
        <v>×</v>
      </c>
      <c r="S419" s="10" t="e">
        <f>IF(OR(AND(#REF!="知的",#REF!="陸上"),R419="×"),Q419,P419)</f>
        <v>#REF!</v>
      </c>
      <c r="T419" s="8" t="str">
        <f t="shared" si="6"/>
        <v>　</v>
      </c>
      <c r="X41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19" s="272"/>
      <c r="Z419" s="272" t="e">
        <f>#REF!&amp;#REF!</f>
        <v>#REF!</v>
      </c>
      <c r="AA419" s="272"/>
    </row>
    <row r="420" spans="15:27" ht="14.25" x14ac:dyDescent="0.15">
      <c r="O420" s="10" t="e">
        <f>IF(OR(AND(#REF!="知的",#REF!="陸上"),R420="×"),Q420,P420)</f>
        <v>#REF!</v>
      </c>
      <c r="P420" s="10" t="str">
        <f>IFERROR(IF(#REF!="ﾎﾞｳﾘﾝｸﾞ","◎",IF(OR(#REF!="陸上",#REF!="水泳",#REF!="卓球",#REF!="ﾎﾞｯﾁｬ",#REF!="ﾌﾗｲﾝｸﾞﾃﾞｨｽｸ",#REF!="ｱｰﾁｪﾘｰ",#REF!="砲丸投4.0kg"),INDEX(判定,MATCH(リスト!X420,縦リスト,0),MATCH(#REF!,横リスト,0)),"")),"×")</f>
        <v>×</v>
      </c>
      <c r="Q420" s="10" t="e">
        <f>IF(#REF!="","",IFERROR(IF(AND(#REF!="知的",#REF!="陸上"),INDEX(判定２,MATCH(リスト!Z420,縦リスト２,0),MATCH(#REF!,横リスト,0)),"×"),""))</f>
        <v>#REF!</v>
      </c>
      <c r="R420" s="10" t="str">
        <f>IFERROR(IF(AND(#REF!="精神",#REF!="陸上"),INDEX(判定２,MATCH(リスト!Z420,縦リスト２,0),MATCH(M420,横リスト,0)),""),"×")</f>
        <v>×</v>
      </c>
      <c r="S420" s="10" t="e">
        <f>IF(OR(AND(#REF!="知的",#REF!="陸上"),R420="×"),Q420,P420)</f>
        <v>#REF!</v>
      </c>
      <c r="T420" s="8" t="str">
        <f t="shared" si="6"/>
        <v>　</v>
      </c>
      <c r="X42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20" s="272"/>
      <c r="Z420" s="272" t="e">
        <f>#REF!&amp;#REF!</f>
        <v>#REF!</v>
      </c>
      <c r="AA420" s="272"/>
    </row>
    <row r="421" spans="15:27" ht="14.25" x14ac:dyDescent="0.15">
      <c r="O421" s="10" t="e">
        <f>IF(OR(AND(#REF!="知的",#REF!="陸上"),R421="×"),Q421,P421)</f>
        <v>#REF!</v>
      </c>
      <c r="P421" s="10" t="str">
        <f>IFERROR(IF(#REF!="ﾎﾞｳﾘﾝｸﾞ","◎",IF(OR(#REF!="陸上",#REF!="水泳",#REF!="卓球",#REF!="ﾎﾞｯﾁｬ",#REF!="ﾌﾗｲﾝｸﾞﾃﾞｨｽｸ",#REF!="ｱｰﾁｪﾘｰ",#REF!="砲丸投4.0kg"),INDEX(判定,MATCH(リスト!X421,縦リスト,0),MATCH(#REF!,横リスト,0)),"")),"×")</f>
        <v>×</v>
      </c>
      <c r="Q421" s="10" t="e">
        <f>IF(#REF!="","",IFERROR(IF(AND(#REF!="知的",#REF!="陸上"),INDEX(判定２,MATCH(リスト!Z421,縦リスト２,0),MATCH(#REF!,横リスト,0)),"×"),""))</f>
        <v>#REF!</v>
      </c>
      <c r="R421" s="10" t="str">
        <f>IFERROR(IF(AND(#REF!="精神",#REF!="陸上"),INDEX(判定２,MATCH(リスト!Z421,縦リスト２,0),MATCH(M421,横リスト,0)),""),"×")</f>
        <v>×</v>
      </c>
      <c r="S421" s="10" t="e">
        <f>IF(OR(AND(#REF!="知的",#REF!="陸上"),R421="×"),Q421,P421)</f>
        <v>#REF!</v>
      </c>
      <c r="T421" s="8" t="str">
        <f t="shared" si="6"/>
        <v>　</v>
      </c>
      <c r="X42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21" s="272"/>
      <c r="Z421" s="272" t="e">
        <f>#REF!&amp;#REF!</f>
        <v>#REF!</v>
      </c>
      <c r="AA421" s="272"/>
    </row>
    <row r="422" spans="15:27" ht="14.25" x14ac:dyDescent="0.15">
      <c r="O422" s="10" t="e">
        <f>IF(OR(AND(#REF!="知的",#REF!="陸上"),R422="×"),Q422,P422)</f>
        <v>#REF!</v>
      </c>
      <c r="P422" s="10" t="str">
        <f>IFERROR(IF(#REF!="ﾎﾞｳﾘﾝｸﾞ","◎",IF(OR(#REF!="陸上",#REF!="水泳",#REF!="卓球",#REF!="ﾎﾞｯﾁｬ",#REF!="ﾌﾗｲﾝｸﾞﾃﾞｨｽｸ",#REF!="ｱｰﾁｪﾘｰ",#REF!="砲丸投4.0kg"),INDEX(判定,MATCH(リスト!X422,縦リスト,0),MATCH(#REF!,横リスト,0)),"")),"×")</f>
        <v>×</v>
      </c>
      <c r="Q422" s="10" t="e">
        <f>IF(#REF!="","",IFERROR(IF(AND(#REF!="知的",#REF!="陸上"),INDEX(判定２,MATCH(リスト!Z422,縦リスト２,0),MATCH(#REF!,横リスト,0)),"×"),""))</f>
        <v>#REF!</v>
      </c>
      <c r="R422" s="10" t="str">
        <f>IFERROR(IF(AND(#REF!="精神",#REF!="陸上"),INDEX(判定２,MATCH(リスト!Z422,縦リスト２,0),MATCH(M422,横リスト,0)),""),"×")</f>
        <v>×</v>
      </c>
      <c r="S422" s="10" t="e">
        <f>IF(OR(AND(#REF!="知的",#REF!="陸上"),R422="×"),Q422,P422)</f>
        <v>#REF!</v>
      </c>
      <c r="T422" s="8" t="str">
        <f t="shared" si="6"/>
        <v>　</v>
      </c>
      <c r="X42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22" s="272"/>
      <c r="Z422" s="272" t="e">
        <f>#REF!&amp;#REF!</f>
        <v>#REF!</v>
      </c>
      <c r="AA422" s="272"/>
    </row>
    <row r="423" spans="15:27" ht="14.25" x14ac:dyDescent="0.15">
      <c r="O423" s="10" t="e">
        <f>IF(OR(AND(#REF!="知的",#REF!="陸上"),R423="×"),Q423,P423)</f>
        <v>#REF!</v>
      </c>
      <c r="P423" s="10" t="str">
        <f>IFERROR(IF(#REF!="ﾎﾞｳﾘﾝｸﾞ","◎",IF(OR(#REF!="陸上",#REF!="水泳",#REF!="卓球",#REF!="ﾎﾞｯﾁｬ",#REF!="ﾌﾗｲﾝｸﾞﾃﾞｨｽｸ",#REF!="ｱｰﾁｪﾘｰ",#REF!="砲丸投4.0kg"),INDEX(判定,MATCH(リスト!X423,縦リスト,0),MATCH(#REF!,横リスト,0)),"")),"×")</f>
        <v>×</v>
      </c>
      <c r="Q423" s="10" t="e">
        <f>IF(#REF!="","",IFERROR(IF(AND(#REF!="知的",#REF!="陸上"),INDEX(判定２,MATCH(リスト!Z423,縦リスト２,0),MATCH(#REF!,横リスト,0)),"×"),""))</f>
        <v>#REF!</v>
      </c>
      <c r="R423" s="10" t="str">
        <f>IFERROR(IF(AND(#REF!="精神",#REF!="陸上"),INDEX(判定２,MATCH(リスト!Z423,縦リスト２,0),MATCH(M423,横リスト,0)),""),"×")</f>
        <v>×</v>
      </c>
      <c r="S423" s="10" t="e">
        <f>IF(OR(AND(#REF!="知的",#REF!="陸上"),R423="×"),Q423,P423)</f>
        <v>#REF!</v>
      </c>
      <c r="T423" s="8" t="str">
        <f t="shared" si="6"/>
        <v>　</v>
      </c>
      <c r="X42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23" s="272"/>
      <c r="Z423" s="272" t="e">
        <f>#REF!&amp;#REF!</f>
        <v>#REF!</v>
      </c>
      <c r="AA423" s="272"/>
    </row>
    <row r="424" spans="15:27" ht="14.25" x14ac:dyDescent="0.15">
      <c r="O424" s="10" t="e">
        <f>IF(OR(AND(#REF!="知的",#REF!="陸上"),R424="×"),Q424,P424)</f>
        <v>#REF!</v>
      </c>
      <c r="P424" s="10" t="str">
        <f>IFERROR(IF(#REF!="ﾎﾞｳﾘﾝｸﾞ","◎",IF(OR(#REF!="陸上",#REF!="水泳",#REF!="卓球",#REF!="ﾎﾞｯﾁｬ",#REF!="ﾌﾗｲﾝｸﾞﾃﾞｨｽｸ",#REF!="ｱｰﾁｪﾘｰ",#REF!="砲丸投4.0kg"),INDEX(判定,MATCH(リスト!X424,縦リスト,0),MATCH(#REF!,横リスト,0)),"")),"×")</f>
        <v>×</v>
      </c>
      <c r="Q424" s="10" t="e">
        <f>IF(#REF!="","",IFERROR(IF(AND(#REF!="知的",#REF!="陸上"),INDEX(判定２,MATCH(リスト!Z424,縦リスト２,0),MATCH(#REF!,横リスト,0)),"×"),""))</f>
        <v>#REF!</v>
      </c>
      <c r="R424" s="10" t="str">
        <f>IFERROR(IF(AND(#REF!="精神",#REF!="陸上"),INDEX(判定２,MATCH(リスト!Z424,縦リスト２,0),MATCH(M424,横リスト,0)),""),"×")</f>
        <v>×</v>
      </c>
      <c r="S424" s="10" t="e">
        <f>IF(OR(AND(#REF!="知的",#REF!="陸上"),R424="×"),Q424,P424)</f>
        <v>#REF!</v>
      </c>
      <c r="T424" s="8" t="str">
        <f t="shared" si="6"/>
        <v>　</v>
      </c>
      <c r="X42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24" s="272"/>
      <c r="Z424" s="272" t="e">
        <f>#REF!&amp;#REF!</f>
        <v>#REF!</v>
      </c>
      <c r="AA424" s="272"/>
    </row>
    <row r="425" spans="15:27" ht="14.25" x14ac:dyDescent="0.15">
      <c r="O425" s="10" t="e">
        <f>IF(OR(AND(#REF!="知的",#REF!="陸上"),R425="×"),Q425,P425)</f>
        <v>#REF!</v>
      </c>
      <c r="P425" s="10" t="str">
        <f>IFERROR(IF(#REF!="ﾎﾞｳﾘﾝｸﾞ","◎",IF(OR(#REF!="陸上",#REF!="水泳",#REF!="卓球",#REF!="ﾎﾞｯﾁｬ",#REF!="ﾌﾗｲﾝｸﾞﾃﾞｨｽｸ",#REF!="ｱｰﾁｪﾘｰ",#REF!="砲丸投4.0kg"),INDEX(判定,MATCH(リスト!X425,縦リスト,0),MATCH(#REF!,横リスト,0)),"")),"×")</f>
        <v>×</v>
      </c>
      <c r="Q425" s="10" t="e">
        <f>IF(#REF!="","",IFERROR(IF(AND(#REF!="知的",#REF!="陸上"),INDEX(判定２,MATCH(リスト!Z425,縦リスト２,0),MATCH(#REF!,横リスト,0)),"×"),""))</f>
        <v>#REF!</v>
      </c>
      <c r="R425" s="10" t="str">
        <f>IFERROR(IF(AND(#REF!="精神",#REF!="陸上"),INDEX(判定２,MATCH(リスト!Z425,縦リスト２,0),MATCH(M425,横リスト,0)),""),"×")</f>
        <v>×</v>
      </c>
      <c r="S425" s="10" t="e">
        <f>IF(OR(AND(#REF!="知的",#REF!="陸上"),R425="×"),Q425,P425)</f>
        <v>#REF!</v>
      </c>
      <c r="T425" s="8" t="str">
        <f t="shared" si="6"/>
        <v>　</v>
      </c>
      <c r="X42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25" s="272"/>
      <c r="Z425" s="272" t="e">
        <f>#REF!&amp;#REF!</f>
        <v>#REF!</v>
      </c>
      <c r="AA425" s="272"/>
    </row>
    <row r="426" spans="15:27" ht="14.25" x14ac:dyDescent="0.15">
      <c r="O426" s="10" t="e">
        <f>IF(OR(AND(#REF!="知的",#REF!="陸上"),R426="×"),Q426,P426)</f>
        <v>#REF!</v>
      </c>
      <c r="P426" s="10" t="str">
        <f>IFERROR(IF(#REF!="ﾎﾞｳﾘﾝｸﾞ","◎",IF(OR(#REF!="陸上",#REF!="水泳",#REF!="卓球",#REF!="ﾎﾞｯﾁｬ",#REF!="ﾌﾗｲﾝｸﾞﾃﾞｨｽｸ",#REF!="ｱｰﾁｪﾘｰ",#REF!="砲丸投4.0kg"),INDEX(判定,MATCH(リスト!X426,縦リスト,0),MATCH(#REF!,横リスト,0)),"")),"×")</f>
        <v>×</v>
      </c>
      <c r="Q426" s="10" t="e">
        <f>IF(#REF!="","",IFERROR(IF(AND(#REF!="知的",#REF!="陸上"),INDEX(判定２,MATCH(リスト!Z426,縦リスト２,0),MATCH(#REF!,横リスト,0)),"×"),""))</f>
        <v>#REF!</v>
      </c>
      <c r="R426" s="10" t="str">
        <f>IFERROR(IF(AND(#REF!="精神",#REF!="陸上"),INDEX(判定２,MATCH(リスト!Z426,縦リスト２,0),MATCH(M426,横リスト,0)),""),"×")</f>
        <v>×</v>
      </c>
      <c r="S426" s="10" t="e">
        <f>IF(OR(AND(#REF!="知的",#REF!="陸上"),R426="×"),Q426,P426)</f>
        <v>#REF!</v>
      </c>
      <c r="T426" s="8" t="str">
        <f t="shared" si="6"/>
        <v>　</v>
      </c>
      <c r="X42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26" s="272"/>
      <c r="Z426" s="272" t="e">
        <f>#REF!&amp;#REF!</f>
        <v>#REF!</v>
      </c>
      <c r="AA426" s="272"/>
    </row>
    <row r="427" spans="15:27" ht="14.25" x14ac:dyDescent="0.15">
      <c r="O427" s="10" t="e">
        <f>IF(OR(AND(#REF!="知的",#REF!="陸上"),R427="×"),Q427,P427)</f>
        <v>#REF!</v>
      </c>
      <c r="P427" s="10" t="str">
        <f>IFERROR(IF(#REF!="ﾎﾞｳﾘﾝｸﾞ","◎",IF(OR(#REF!="陸上",#REF!="水泳",#REF!="卓球",#REF!="ﾎﾞｯﾁｬ",#REF!="ﾌﾗｲﾝｸﾞﾃﾞｨｽｸ",#REF!="ｱｰﾁｪﾘｰ",#REF!="砲丸投4.0kg"),INDEX(判定,MATCH(リスト!X427,縦リスト,0),MATCH(#REF!,横リスト,0)),"")),"×")</f>
        <v>×</v>
      </c>
      <c r="Q427" s="10" t="e">
        <f>IF(#REF!="","",IFERROR(IF(AND(#REF!="知的",#REF!="陸上"),INDEX(判定２,MATCH(リスト!Z427,縦リスト２,0),MATCH(#REF!,横リスト,0)),"×"),""))</f>
        <v>#REF!</v>
      </c>
      <c r="R427" s="10" t="str">
        <f>IFERROR(IF(AND(#REF!="精神",#REF!="陸上"),INDEX(判定２,MATCH(リスト!Z427,縦リスト２,0),MATCH(M427,横リスト,0)),""),"×")</f>
        <v>×</v>
      </c>
      <c r="S427" s="10" t="e">
        <f>IF(OR(AND(#REF!="知的",#REF!="陸上"),R427="×"),Q427,P427)</f>
        <v>#REF!</v>
      </c>
      <c r="T427" s="8" t="str">
        <f t="shared" si="6"/>
        <v>　</v>
      </c>
      <c r="X42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27" s="272"/>
      <c r="Z427" s="272" t="e">
        <f>#REF!&amp;#REF!</f>
        <v>#REF!</v>
      </c>
      <c r="AA427" s="272"/>
    </row>
    <row r="428" spans="15:27" ht="14.25" x14ac:dyDescent="0.15">
      <c r="O428" s="10" t="e">
        <f>IF(OR(AND(#REF!="知的",#REF!="陸上"),R428="×"),Q428,P428)</f>
        <v>#REF!</v>
      </c>
      <c r="P428" s="10" t="str">
        <f>IFERROR(IF(#REF!="ﾎﾞｳﾘﾝｸﾞ","◎",IF(OR(#REF!="陸上",#REF!="水泳",#REF!="卓球",#REF!="ﾎﾞｯﾁｬ",#REF!="ﾌﾗｲﾝｸﾞﾃﾞｨｽｸ",#REF!="ｱｰﾁｪﾘｰ",#REF!="砲丸投4.0kg"),INDEX(判定,MATCH(リスト!X428,縦リスト,0),MATCH(#REF!,横リスト,0)),"")),"×")</f>
        <v>×</v>
      </c>
      <c r="Q428" s="10" t="e">
        <f>IF(#REF!="","",IFERROR(IF(AND(#REF!="知的",#REF!="陸上"),INDEX(判定２,MATCH(リスト!Z428,縦リスト２,0),MATCH(#REF!,横リスト,0)),"×"),""))</f>
        <v>#REF!</v>
      </c>
      <c r="R428" s="10" t="str">
        <f>IFERROR(IF(AND(#REF!="精神",#REF!="陸上"),INDEX(判定２,MATCH(リスト!Z428,縦リスト２,0),MATCH(M428,横リスト,0)),""),"×")</f>
        <v>×</v>
      </c>
      <c r="S428" s="10" t="e">
        <f>IF(OR(AND(#REF!="知的",#REF!="陸上"),R428="×"),Q428,P428)</f>
        <v>#REF!</v>
      </c>
      <c r="T428" s="8" t="str">
        <f t="shared" si="6"/>
        <v>　</v>
      </c>
      <c r="X42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28" s="272"/>
      <c r="Z428" s="272" t="e">
        <f>#REF!&amp;#REF!</f>
        <v>#REF!</v>
      </c>
      <c r="AA428" s="272"/>
    </row>
    <row r="429" spans="15:27" ht="14.25" x14ac:dyDescent="0.15">
      <c r="O429" s="10" t="e">
        <f>IF(OR(AND(#REF!="知的",#REF!="陸上"),R429="×"),Q429,P429)</f>
        <v>#REF!</v>
      </c>
      <c r="P429" s="10" t="str">
        <f>IFERROR(IF(#REF!="ﾎﾞｳﾘﾝｸﾞ","◎",IF(OR(#REF!="陸上",#REF!="水泳",#REF!="卓球",#REF!="ﾎﾞｯﾁｬ",#REF!="ﾌﾗｲﾝｸﾞﾃﾞｨｽｸ",#REF!="ｱｰﾁｪﾘｰ",#REF!="砲丸投4.0kg"),INDEX(判定,MATCH(リスト!X429,縦リスト,0),MATCH(#REF!,横リスト,0)),"")),"×")</f>
        <v>×</v>
      </c>
      <c r="Q429" s="10" t="e">
        <f>IF(#REF!="","",IFERROR(IF(AND(#REF!="知的",#REF!="陸上"),INDEX(判定２,MATCH(リスト!Z429,縦リスト２,0),MATCH(#REF!,横リスト,0)),"×"),""))</f>
        <v>#REF!</v>
      </c>
      <c r="R429" s="10" t="str">
        <f>IFERROR(IF(AND(#REF!="精神",#REF!="陸上"),INDEX(判定２,MATCH(リスト!Z429,縦リスト２,0),MATCH(M429,横リスト,0)),""),"×")</f>
        <v>×</v>
      </c>
      <c r="S429" s="10" t="e">
        <f>IF(OR(AND(#REF!="知的",#REF!="陸上"),R429="×"),Q429,P429)</f>
        <v>#REF!</v>
      </c>
      <c r="T429" s="8" t="str">
        <f t="shared" si="6"/>
        <v>　</v>
      </c>
      <c r="X42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29" s="272"/>
      <c r="Z429" s="272" t="e">
        <f>#REF!&amp;#REF!</f>
        <v>#REF!</v>
      </c>
      <c r="AA429" s="272"/>
    </row>
    <row r="430" spans="15:27" ht="14.25" x14ac:dyDescent="0.15">
      <c r="O430" s="10" t="e">
        <f>IF(OR(AND(#REF!="知的",#REF!="陸上"),R430="×"),Q430,P430)</f>
        <v>#REF!</v>
      </c>
      <c r="P430" s="10" t="str">
        <f>IFERROR(IF(#REF!="ﾎﾞｳﾘﾝｸﾞ","◎",IF(OR(#REF!="陸上",#REF!="水泳",#REF!="卓球",#REF!="ﾎﾞｯﾁｬ",#REF!="ﾌﾗｲﾝｸﾞﾃﾞｨｽｸ",#REF!="ｱｰﾁｪﾘｰ",#REF!="砲丸投4.0kg"),INDEX(判定,MATCH(リスト!X430,縦リスト,0),MATCH(#REF!,横リスト,0)),"")),"×")</f>
        <v>×</v>
      </c>
      <c r="Q430" s="10" t="e">
        <f>IF(#REF!="","",IFERROR(IF(AND(#REF!="知的",#REF!="陸上"),INDEX(判定２,MATCH(リスト!Z430,縦リスト２,0),MATCH(#REF!,横リスト,0)),"×"),""))</f>
        <v>#REF!</v>
      </c>
      <c r="R430" s="10" t="str">
        <f>IFERROR(IF(AND(#REF!="精神",#REF!="陸上"),INDEX(判定２,MATCH(リスト!Z430,縦リスト２,0),MATCH(M430,横リスト,0)),""),"×")</f>
        <v>×</v>
      </c>
      <c r="S430" s="10" t="e">
        <f>IF(OR(AND(#REF!="知的",#REF!="陸上"),R430="×"),Q430,P430)</f>
        <v>#REF!</v>
      </c>
      <c r="T430" s="8" t="str">
        <f t="shared" si="6"/>
        <v>　</v>
      </c>
      <c r="X43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30" s="272"/>
      <c r="Z430" s="272" t="e">
        <f>#REF!&amp;#REF!</f>
        <v>#REF!</v>
      </c>
      <c r="AA430" s="272"/>
    </row>
    <row r="431" spans="15:27" ht="14.25" x14ac:dyDescent="0.15">
      <c r="O431" s="10" t="e">
        <f>IF(OR(AND(#REF!="知的",#REF!="陸上"),R431="×"),Q431,P431)</f>
        <v>#REF!</v>
      </c>
      <c r="P431" s="10" t="str">
        <f>IFERROR(IF(#REF!="ﾎﾞｳﾘﾝｸﾞ","◎",IF(OR(#REF!="陸上",#REF!="水泳",#REF!="卓球",#REF!="ﾎﾞｯﾁｬ",#REF!="ﾌﾗｲﾝｸﾞﾃﾞｨｽｸ",#REF!="ｱｰﾁｪﾘｰ",#REF!="砲丸投4.0kg"),INDEX(判定,MATCH(リスト!X431,縦リスト,0),MATCH(#REF!,横リスト,0)),"")),"×")</f>
        <v>×</v>
      </c>
      <c r="Q431" s="10" t="e">
        <f>IF(#REF!="","",IFERROR(IF(AND(#REF!="知的",#REF!="陸上"),INDEX(判定２,MATCH(リスト!Z431,縦リスト２,0),MATCH(#REF!,横リスト,0)),"×"),""))</f>
        <v>#REF!</v>
      </c>
      <c r="R431" s="10" t="str">
        <f>IFERROR(IF(AND(#REF!="精神",#REF!="陸上"),INDEX(判定２,MATCH(リスト!Z431,縦リスト２,0),MATCH(M431,横リスト,0)),""),"×")</f>
        <v>×</v>
      </c>
      <c r="S431" s="10" t="e">
        <f>IF(OR(AND(#REF!="知的",#REF!="陸上"),R431="×"),Q431,P431)</f>
        <v>#REF!</v>
      </c>
      <c r="T431" s="8" t="str">
        <f t="shared" si="6"/>
        <v>　</v>
      </c>
      <c r="X43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31" s="272"/>
      <c r="Z431" s="272" t="e">
        <f>#REF!&amp;#REF!</f>
        <v>#REF!</v>
      </c>
      <c r="AA431" s="272"/>
    </row>
    <row r="432" spans="15:27" ht="14.25" x14ac:dyDescent="0.15">
      <c r="O432" s="10" t="e">
        <f>IF(OR(AND(#REF!="知的",#REF!="陸上"),R432="×"),Q432,P432)</f>
        <v>#REF!</v>
      </c>
      <c r="P432" s="10" t="str">
        <f>IFERROR(IF(#REF!="ﾎﾞｳﾘﾝｸﾞ","◎",IF(OR(#REF!="陸上",#REF!="水泳",#REF!="卓球",#REF!="ﾎﾞｯﾁｬ",#REF!="ﾌﾗｲﾝｸﾞﾃﾞｨｽｸ",#REF!="ｱｰﾁｪﾘｰ",#REF!="砲丸投4.0kg"),INDEX(判定,MATCH(リスト!X432,縦リスト,0),MATCH(#REF!,横リスト,0)),"")),"×")</f>
        <v>×</v>
      </c>
      <c r="Q432" s="10" t="e">
        <f>IF(#REF!="","",IFERROR(IF(AND(#REF!="知的",#REF!="陸上"),INDEX(判定２,MATCH(リスト!Z432,縦リスト２,0),MATCH(#REF!,横リスト,0)),"×"),""))</f>
        <v>#REF!</v>
      </c>
      <c r="R432" s="10" t="str">
        <f>IFERROR(IF(AND(#REF!="精神",#REF!="陸上"),INDEX(判定２,MATCH(リスト!Z432,縦リスト２,0),MATCH(M432,横リスト,0)),""),"×")</f>
        <v>×</v>
      </c>
      <c r="S432" s="10" t="e">
        <f>IF(OR(AND(#REF!="知的",#REF!="陸上"),R432="×"),Q432,P432)</f>
        <v>#REF!</v>
      </c>
      <c r="T432" s="8" t="str">
        <f t="shared" si="6"/>
        <v>　</v>
      </c>
      <c r="X43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32" s="272"/>
      <c r="Z432" s="272" t="e">
        <f>#REF!&amp;#REF!</f>
        <v>#REF!</v>
      </c>
      <c r="AA432" s="272"/>
    </row>
    <row r="433" spans="15:27" ht="14.25" x14ac:dyDescent="0.15">
      <c r="O433" s="10" t="e">
        <f>IF(OR(AND(#REF!="知的",#REF!="陸上"),R433="×"),Q433,P433)</f>
        <v>#REF!</v>
      </c>
      <c r="P433" s="10" t="str">
        <f>IFERROR(IF(#REF!="ﾎﾞｳﾘﾝｸﾞ","◎",IF(OR(#REF!="陸上",#REF!="水泳",#REF!="卓球",#REF!="ﾎﾞｯﾁｬ",#REF!="ﾌﾗｲﾝｸﾞﾃﾞｨｽｸ",#REF!="ｱｰﾁｪﾘｰ",#REF!="砲丸投4.0kg"),INDEX(判定,MATCH(リスト!X433,縦リスト,0),MATCH(#REF!,横リスト,0)),"")),"×")</f>
        <v>×</v>
      </c>
      <c r="Q433" s="10" t="e">
        <f>IF(#REF!="","",IFERROR(IF(AND(#REF!="知的",#REF!="陸上"),INDEX(判定２,MATCH(リスト!Z433,縦リスト２,0),MATCH(#REF!,横リスト,0)),"×"),""))</f>
        <v>#REF!</v>
      </c>
      <c r="R433" s="10" t="str">
        <f>IFERROR(IF(AND(#REF!="精神",#REF!="陸上"),INDEX(判定２,MATCH(リスト!Z433,縦リスト２,0),MATCH(M433,横リスト,0)),""),"×")</f>
        <v>×</v>
      </c>
      <c r="S433" s="10" t="e">
        <f>IF(OR(AND(#REF!="知的",#REF!="陸上"),R433="×"),Q433,P433)</f>
        <v>#REF!</v>
      </c>
      <c r="T433" s="8" t="str">
        <f t="shared" si="6"/>
        <v>　</v>
      </c>
      <c r="X43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33" s="272"/>
      <c r="Z433" s="272" t="e">
        <f>#REF!&amp;#REF!</f>
        <v>#REF!</v>
      </c>
      <c r="AA433" s="272"/>
    </row>
    <row r="434" spans="15:27" ht="14.25" x14ac:dyDescent="0.15">
      <c r="O434" s="10" t="e">
        <f>IF(OR(AND(#REF!="知的",#REF!="陸上"),R434="×"),Q434,P434)</f>
        <v>#REF!</v>
      </c>
      <c r="P434" s="10" t="str">
        <f>IFERROR(IF(#REF!="ﾎﾞｳﾘﾝｸﾞ","◎",IF(OR(#REF!="陸上",#REF!="水泳",#REF!="卓球",#REF!="ﾎﾞｯﾁｬ",#REF!="ﾌﾗｲﾝｸﾞﾃﾞｨｽｸ",#REF!="ｱｰﾁｪﾘｰ",#REF!="砲丸投4.0kg"),INDEX(判定,MATCH(リスト!X434,縦リスト,0),MATCH(#REF!,横リスト,0)),"")),"×")</f>
        <v>×</v>
      </c>
      <c r="Q434" s="10" t="e">
        <f>IF(#REF!="","",IFERROR(IF(AND(#REF!="知的",#REF!="陸上"),INDEX(判定２,MATCH(リスト!Z434,縦リスト２,0),MATCH(#REF!,横リスト,0)),"×"),""))</f>
        <v>#REF!</v>
      </c>
      <c r="R434" s="10" t="str">
        <f>IFERROR(IF(AND(#REF!="精神",#REF!="陸上"),INDEX(判定２,MATCH(リスト!Z434,縦リスト２,0),MATCH(M434,横リスト,0)),""),"×")</f>
        <v>×</v>
      </c>
      <c r="S434" s="10" t="e">
        <f>IF(OR(AND(#REF!="知的",#REF!="陸上"),R434="×"),Q434,P434)</f>
        <v>#REF!</v>
      </c>
      <c r="T434" s="8" t="str">
        <f t="shared" si="6"/>
        <v>　</v>
      </c>
      <c r="X43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34" s="272"/>
      <c r="Z434" s="272" t="e">
        <f>#REF!&amp;#REF!</f>
        <v>#REF!</v>
      </c>
      <c r="AA434" s="272"/>
    </row>
    <row r="435" spans="15:27" ht="14.25" x14ac:dyDescent="0.15">
      <c r="O435" s="10" t="e">
        <f>IF(OR(AND(#REF!="知的",#REF!="陸上"),R435="×"),Q435,P435)</f>
        <v>#REF!</v>
      </c>
      <c r="P435" s="10" t="str">
        <f>IFERROR(IF(#REF!="ﾎﾞｳﾘﾝｸﾞ","◎",IF(OR(#REF!="陸上",#REF!="水泳",#REF!="卓球",#REF!="ﾎﾞｯﾁｬ",#REF!="ﾌﾗｲﾝｸﾞﾃﾞｨｽｸ",#REF!="ｱｰﾁｪﾘｰ",#REF!="砲丸投4.0kg"),INDEX(判定,MATCH(リスト!X435,縦リスト,0),MATCH(#REF!,横リスト,0)),"")),"×")</f>
        <v>×</v>
      </c>
      <c r="Q435" s="10" t="e">
        <f>IF(#REF!="","",IFERROR(IF(AND(#REF!="知的",#REF!="陸上"),INDEX(判定２,MATCH(リスト!Z435,縦リスト２,0),MATCH(#REF!,横リスト,0)),"×"),""))</f>
        <v>#REF!</v>
      </c>
      <c r="R435" s="10" t="str">
        <f>IFERROR(IF(AND(#REF!="精神",#REF!="陸上"),INDEX(判定２,MATCH(リスト!Z435,縦リスト２,0),MATCH(M435,横リスト,0)),""),"×")</f>
        <v>×</v>
      </c>
      <c r="S435" s="10" t="e">
        <f>IF(OR(AND(#REF!="知的",#REF!="陸上"),R435="×"),Q435,P435)</f>
        <v>#REF!</v>
      </c>
      <c r="T435" s="8" t="str">
        <f t="shared" si="6"/>
        <v>　</v>
      </c>
      <c r="X43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35" s="272"/>
      <c r="Z435" s="272" t="e">
        <f>#REF!&amp;#REF!</f>
        <v>#REF!</v>
      </c>
      <c r="AA435" s="272"/>
    </row>
    <row r="436" spans="15:27" ht="14.25" x14ac:dyDescent="0.15">
      <c r="O436" s="10" t="e">
        <f>IF(OR(AND(#REF!="知的",#REF!="陸上"),R436="×"),Q436,P436)</f>
        <v>#REF!</v>
      </c>
      <c r="P436" s="10" t="str">
        <f>IFERROR(IF(#REF!="ﾎﾞｳﾘﾝｸﾞ","◎",IF(OR(#REF!="陸上",#REF!="水泳",#REF!="卓球",#REF!="ﾎﾞｯﾁｬ",#REF!="ﾌﾗｲﾝｸﾞﾃﾞｨｽｸ",#REF!="ｱｰﾁｪﾘｰ",#REF!="砲丸投4.0kg"),INDEX(判定,MATCH(リスト!X436,縦リスト,0),MATCH(#REF!,横リスト,0)),"")),"×")</f>
        <v>×</v>
      </c>
      <c r="Q436" s="10" t="e">
        <f>IF(#REF!="","",IFERROR(IF(AND(#REF!="知的",#REF!="陸上"),INDEX(判定２,MATCH(リスト!Z436,縦リスト２,0),MATCH(#REF!,横リスト,0)),"×"),""))</f>
        <v>#REF!</v>
      </c>
      <c r="R436" s="10" t="str">
        <f>IFERROR(IF(AND(#REF!="精神",#REF!="陸上"),INDEX(判定２,MATCH(リスト!Z436,縦リスト２,0),MATCH(M436,横リスト,0)),""),"×")</f>
        <v>×</v>
      </c>
      <c r="S436" s="10" t="e">
        <f>IF(OR(AND(#REF!="知的",#REF!="陸上"),R436="×"),Q436,P436)</f>
        <v>#REF!</v>
      </c>
      <c r="T436" s="8" t="str">
        <f t="shared" si="6"/>
        <v>　</v>
      </c>
      <c r="X43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36" s="272"/>
      <c r="Z436" s="272" t="e">
        <f>#REF!&amp;#REF!</f>
        <v>#REF!</v>
      </c>
      <c r="AA436" s="272"/>
    </row>
    <row r="437" spans="15:27" ht="14.25" x14ac:dyDescent="0.15">
      <c r="O437" s="10" t="e">
        <f>IF(OR(AND(#REF!="知的",#REF!="陸上"),R437="×"),Q437,P437)</f>
        <v>#REF!</v>
      </c>
      <c r="P437" s="10" t="str">
        <f>IFERROR(IF(#REF!="ﾎﾞｳﾘﾝｸﾞ","◎",IF(OR(#REF!="陸上",#REF!="水泳",#REF!="卓球",#REF!="ﾎﾞｯﾁｬ",#REF!="ﾌﾗｲﾝｸﾞﾃﾞｨｽｸ",#REF!="ｱｰﾁｪﾘｰ",#REF!="砲丸投4.0kg"),INDEX(判定,MATCH(リスト!X437,縦リスト,0),MATCH(#REF!,横リスト,0)),"")),"×")</f>
        <v>×</v>
      </c>
      <c r="Q437" s="10" t="e">
        <f>IF(#REF!="","",IFERROR(IF(AND(#REF!="知的",#REF!="陸上"),INDEX(判定２,MATCH(リスト!Z437,縦リスト２,0),MATCH(#REF!,横リスト,0)),"×"),""))</f>
        <v>#REF!</v>
      </c>
      <c r="R437" s="10" t="str">
        <f>IFERROR(IF(AND(#REF!="精神",#REF!="陸上"),INDEX(判定２,MATCH(リスト!Z437,縦リスト２,0),MATCH(M437,横リスト,0)),""),"×")</f>
        <v>×</v>
      </c>
      <c r="S437" s="10" t="e">
        <f>IF(OR(AND(#REF!="知的",#REF!="陸上"),R437="×"),Q437,P437)</f>
        <v>#REF!</v>
      </c>
      <c r="T437" s="8" t="str">
        <f t="shared" si="6"/>
        <v>　</v>
      </c>
      <c r="X43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37" s="272"/>
      <c r="Z437" s="272" t="e">
        <f>#REF!&amp;#REF!</f>
        <v>#REF!</v>
      </c>
      <c r="AA437" s="272"/>
    </row>
    <row r="438" spans="15:27" ht="14.25" x14ac:dyDescent="0.15">
      <c r="O438" s="10" t="e">
        <f>IF(OR(AND(#REF!="知的",#REF!="陸上"),R438="×"),Q438,P438)</f>
        <v>#REF!</v>
      </c>
      <c r="P438" s="10" t="str">
        <f>IFERROR(IF(#REF!="ﾎﾞｳﾘﾝｸﾞ","◎",IF(OR(#REF!="陸上",#REF!="水泳",#REF!="卓球",#REF!="ﾎﾞｯﾁｬ",#REF!="ﾌﾗｲﾝｸﾞﾃﾞｨｽｸ",#REF!="ｱｰﾁｪﾘｰ",#REF!="砲丸投4.0kg"),INDEX(判定,MATCH(リスト!X438,縦リスト,0),MATCH(#REF!,横リスト,0)),"")),"×")</f>
        <v>×</v>
      </c>
      <c r="Q438" s="10" t="e">
        <f>IF(#REF!="","",IFERROR(IF(AND(#REF!="知的",#REF!="陸上"),INDEX(判定２,MATCH(リスト!Z438,縦リスト２,0),MATCH(#REF!,横リスト,0)),"×"),""))</f>
        <v>#REF!</v>
      </c>
      <c r="R438" s="10" t="str">
        <f>IFERROR(IF(AND(#REF!="精神",#REF!="陸上"),INDEX(判定２,MATCH(リスト!Z438,縦リスト２,0),MATCH(M438,横リスト,0)),""),"×")</f>
        <v>×</v>
      </c>
      <c r="S438" s="10" t="e">
        <f>IF(OR(AND(#REF!="知的",#REF!="陸上"),R438="×"),Q438,P438)</f>
        <v>#REF!</v>
      </c>
      <c r="T438" s="8" t="str">
        <f t="shared" si="6"/>
        <v>　</v>
      </c>
      <c r="X43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38" s="272"/>
      <c r="Z438" s="272" t="e">
        <f>#REF!&amp;#REF!</f>
        <v>#REF!</v>
      </c>
      <c r="AA438" s="272"/>
    </row>
    <row r="439" spans="15:27" ht="14.25" x14ac:dyDescent="0.15">
      <c r="O439" s="10" t="e">
        <f>IF(OR(AND(#REF!="知的",#REF!="陸上"),R439="×"),Q439,P439)</f>
        <v>#REF!</v>
      </c>
      <c r="P439" s="10" t="str">
        <f>IFERROR(IF(#REF!="ﾎﾞｳﾘﾝｸﾞ","◎",IF(OR(#REF!="陸上",#REF!="水泳",#REF!="卓球",#REF!="ﾎﾞｯﾁｬ",#REF!="ﾌﾗｲﾝｸﾞﾃﾞｨｽｸ",#REF!="ｱｰﾁｪﾘｰ",#REF!="砲丸投4.0kg"),INDEX(判定,MATCH(リスト!X439,縦リスト,0),MATCH(#REF!,横リスト,0)),"")),"×")</f>
        <v>×</v>
      </c>
      <c r="Q439" s="10" t="e">
        <f>IF(#REF!="","",IFERROR(IF(AND(#REF!="知的",#REF!="陸上"),INDEX(判定２,MATCH(リスト!Z439,縦リスト２,0),MATCH(#REF!,横リスト,0)),"×"),""))</f>
        <v>#REF!</v>
      </c>
      <c r="R439" s="10" t="str">
        <f>IFERROR(IF(AND(#REF!="精神",#REF!="陸上"),INDEX(判定２,MATCH(リスト!Z439,縦リスト２,0),MATCH(M439,横リスト,0)),""),"×")</f>
        <v>×</v>
      </c>
      <c r="S439" s="10" t="e">
        <f>IF(OR(AND(#REF!="知的",#REF!="陸上"),R439="×"),Q439,P439)</f>
        <v>#REF!</v>
      </c>
      <c r="T439" s="8" t="str">
        <f t="shared" si="6"/>
        <v>　</v>
      </c>
      <c r="X43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39" s="272"/>
      <c r="Z439" s="272" t="e">
        <f>#REF!&amp;#REF!</f>
        <v>#REF!</v>
      </c>
      <c r="AA439" s="272"/>
    </row>
    <row r="440" spans="15:27" ht="14.25" x14ac:dyDescent="0.15">
      <c r="O440" s="10" t="e">
        <f>IF(OR(AND(#REF!="知的",#REF!="陸上"),R440="×"),Q440,P440)</f>
        <v>#REF!</v>
      </c>
      <c r="P440" s="10" t="str">
        <f>IFERROR(IF(#REF!="ﾎﾞｳﾘﾝｸﾞ","◎",IF(OR(#REF!="陸上",#REF!="水泳",#REF!="卓球",#REF!="ﾎﾞｯﾁｬ",#REF!="ﾌﾗｲﾝｸﾞﾃﾞｨｽｸ",#REF!="ｱｰﾁｪﾘｰ",#REF!="砲丸投4.0kg"),INDEX(判定,MATCH(リスト!X440,縦リスト,0),MATCH(#REF!,横リスト,0)),"")),"×")</f>
        <v>×</v>
      </c>
      <c r="Q440" s="10" t="e">
        <f>IF(#REF!="","",IFERROR(IF(AND(#REF!="知的",#REF!="陸上"),INDEX(判定２,MATCH(リスト!Z440,縦リスト２,0),MATCH(#REF!,横リスト,0)),"×"),""))</f>
        <v>#REF!</v>
      </c>
      <c r="R440" s="10" t="str">
        <f>IFERROR(IF(AND(#REF!="精神",#REF!="陸上"),INDEX(判定２,MATCH(リスト!Z440,縦リスト２,0),MATCH(M440,横リスト,0)),""),"×")</f>
        <v>×</v>
      </c>
      <c r="S440" s="10" t="e">
        <f>IF(OR(AND(#REF!="知的",#REF!="陸上"),R440="×"),Q440,P440)</f>
        <v>#REF!</v>
      </c>
      <c r="T440" s="8" t="str">
        <f t="shared" si="6"/>
        <v>　</v>
      </c>
      <c r="X44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40" s="272"/>
      <c r="Z440" s="272" t="e">
        <f>#REF!&amp;#REF!</f>
        <v>#REF!</v>
      </c>
      <c r="AA440" s="272"/>
    </row>
    <row r="441" spans="15:27" ht="14.25" x14ac:dyDescent="0.15">
      <c r="O441" s="10" t="e">
        <f>IF(OR(AND(#REF!="知的",#REF!="陸上"),R441="×"),Q441,P441)</f>
        <v>#REF!</v>
      </c>
      <c r="P441" s="10" t="str">
        <f>IFERROR(IF(#REF!="ﾎﾞｳﾘﾝｸﾞ","◎",IF(OR(#REF!="陸上",#REF!="水泳",#REF!="卓球",#REF!="ﾎﾞｯﾁｬ",#REF!="ﾌﾗｲﾝｸﾞﾃﾞｨｽｸ",#REF!="ｱｰﾁｪﾘｰ",#REF!="砲丸投4.0kg"),INDEX(判定,MATCH(リスト!X441,縦リスト,0),MATCH(#REF!,横リスト,0)),"")),"×")</f>
        <v>×</v>
      </c>
      <c r="Q441" s="10" t="e">
        <f>IF(#REF!="","",IFERROR(IF(AND(#REF!="知的",#REF!="陸上"),INDEX(判定２,MATCH(リスト!Z441,縦リスト２,0),MATCH(#REF!,横リスト,0)),"×"),""))</f>
        <v>#REF!</v>
      </c>
      <c r="R441" s="10" t="str">
        <f>IFERROR(IF(AND(#REF!="精神",#REF!="陸上"),INDEX(判定２,MATCH(リスト!Z441,縦リスト２,0),MATCH(M441,横リスト,0)),""),"×")</f>
        <v>×</v>
      </c>
      <c r="S441" s="10" t="e">
        <f>IF(OR(AND(#REF!="知的",#REF!="陸上"),R441="×"),Q441,P441)</f>
        <v>#REF!</v>
      </c>
      <c r="T441" s="8" t="str">
        <f t="shared" si="6"/>
        <v>　</v>
      </c>
      <c r="X44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41" s="272"/>
      <c r="Z441" s="272" t="e">
        <f>#REF!&amp;#REF!</f>
        <v>#REF!</v>
      </c>
      <c r="AA441" s="272"/>
    </row>
    <row r="442" spans="15:27" ht="14.25" x14ac:dyDescent="0.15">
      <c r="O442" s="10" t="e">
        <f>IF(OR(AND(#REF!="知的",#REF!="陸上"),R442="×"),Q442,P442)</f>
        <v>#REF!</v>
      </c>
      <c r="P442" s="10" t="str">
        <f>IFERROR(IF(#REF!="ﾎﾞｳﾘﾝｸﾞ","◎",IF(OR(#REF!="陸上",#REF!="水泳",#REF!="卓球",#REF!="ﾎﾞｯﾁｬ",#REF!="ﾌﾗｲﾝｸﾞﾃﾞｨｽｸ",#REF!="ｱｰﾁｪﾘｰ",#REF!="砲丸投4.0kg"),INDEX(判定,MATCH(リスト!X442,縦リスト,0),MATCH(#REF!,横リスト,0)),"")),"×")</f>
        <v>×</v>
      </c>
      <c r="Q442" s="10" t="e">
        <f>IF(#REF!="","",IFERROR(IF(AND(#REF!="知的",#REF!="陸上"),INDEX(判定２,MATCH(リスト!Z442,縦リスト２,0),MATCH(#REF!,横リスト,0)),"×"),""))</f>
        <v>#REF!</v>
      </c>
      <c r="R442" s="10" t="str">
        <f>IFERROR(IF(AND(#REF!="精神",#REF!="陸上"),INDEX(判定２,MATCH(リスト!Z442,縦リスト２,0),MATCH(M442,横リスト,0)),""),"×")</f>
        <v>×</v>
      </c>
      <c r="S442" s="10" t="e">
        <f>IF(OR(AND(#REF!="知的",#REF!="陸上"),R442="×"),Q442,P442)</f>
        <v>#REF!</v>
      </c>
      <c r="T442" s="8" t="str">
        <f t="shared" si="6"/>
        <v>　</v>
      </c>
      <c r="X44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42" s="272"/>
      <c r="Z442" s="272" t="e">
        <f>#REF!&amp;#REF!</f>
        <v>#REF!</v>
      </c>
      <c r="AA442" s="272"/>
    </row>
    <row r="443" spans="15:27" ht="14.25" x14ac:dyDescent="0.15">
      <c r="O443" s="10" t="e">
        <f>IF(OR(AND(#REF!="知的",#REF!="陸上"),R443="×"),Q443,P443)</f>
        <v>#REF!</v>
      </c>
      <c r="P443" s="10" t="str">
        <f>IFERROR(IF(#REF!="ﾎﾞｳﾘﾝｸﾞ","◎",IF(OR(#REF!="陸上",#REF!="水泳",#REF!="卓球",#REF!="ﾎﾞｯﾁｬ",#REF!="ﾌﾗｲﾝｸﾞﾃﾞｨｽｸ",#REF!="ｱｰﾁｪﾘｰ",#REF!="砲丸投4.0kg"),INDEX(判定,MATCH(リスト!X443,縦リスト,0),MATCH(#REF!,横リスト,0)),"")),"×")</f>
        <v>×</v>
      </c>
      <c r="Q443" s="10" t="e">
        <f>IF(#REF!="","",IFERROR(IF(AND(#REF!="知的",#REF!="陸上"),INDEX(判定２,MATCH(リスト!Z443,縦リスト２,0),MATCH(#REF!,横リスト,0)),"×"),""))</f>
        <v>#REF!</v>
      </c>
      <c r="R443" s="10" t="str">
        <f>IFERROR(IF(AND(#REF!="精神",#REF!="陸上"),INDEX(判定２,MATCH(リスト!Z443,縦リスト２,0),MATCH(M443,横リスト,0)),""),"×")</f>
        <v>×</v>
      </c>
      <c r="S443" s="10" t="e">
        <f>IF(OR(AND(#REF!="知的",#REF!="陸上"),R443="×"),Q443,P443)</f>
        <v>#REF!</v>
      </c>
      <c r="T443" s="8" t="str">
        <f t="shared" si="6"/>
        <v>　</v>
      </c>
      <c r="X44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43" s="272"/>
      <c r="Z443" s="272" t="e">
        <f>#REF!&amp;#REF!</f>
        <v>#REF!</v>
      </c>
      <c r="AA443" s="272"/>
    </row>
    <row r="444" spans="15:27" ht="14.25" x14ac:dyDescent="0.15">
      <c r="O444" s="10" t="e">
        <f>IF(OR(AND(#REF!="知的",#REF!="陸上"),R444="×"),Q444,P444)</f>
        <v>#REF!</v>
      </c>
      <c r="P444" s="10" t="str">
        <f>IFERROR(IF(#REF!="ﾎﾞｳﾘﾝｸﾞ","◎",IF(OR(#REF!="陸上",#REF!="水泳",#REF!="卓球",#REF!="ﾎﾞｯﾁｬ",#REF!="ﾌﾗｲﾝｸﾞﾃﾞｨｽｸ",#REF!="ｱｰﾁｪﾘｰ",#REF!="砲丸投4.0kg"),INDEX(判定,MATCH(リスト!X444,縦リスト,0),MATCH(#REF!,横リスト,0)),"")),"×")</f>
        <v>×</v>
      </c>
      <c r="Q444" s="10" t="e">
        <f>IF(#REF!="","",IFERROR(IF(AND(#REF!="知的",#REF!="陸上"),INDEX(判定２,MATCH(リスト!Z444,縦リスト２,0),MATCH(#REF!,横リスト,0)),"×"),""))</f>
        <v>#REF!</v>
      </c>
      <c r="R444" s="10" t="str">
        <f>IFERROR(IF(AND(#REF!="精神",#REF!="陸上"),INDEX(判定２,MATCH(リスト!Z444,縦リスト２,0),MATCH(M444,横リスト,0)),""),"×")</f>
        <v>×</v>
      </c>
      <c r="S444" s="10" t="e">
        <f>IF(OR(AND(#REF!="知的",#REF!="陸上"),R444="×"),Q444,P444)</f>
        <v>#REF!</v>
      </c>
      <c r="T444" s="8" t="str">
        <f t="shared" si="6"/>
        <v>　</v>
      </c>
      <c r="X44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44" s="272"/>
      <c r="Z444" s="272" t="e">
        <f>#REF!&amp;#REF!</f>
        <v>#REF!</v>
      </c>
      <c r="AA444" s="272"/>
    </row>
    <row r="445" spans="15:27" ht="14.25" x14ac:dyDescent="0.15">
      <c r="O445" s="10" t="e">
        <f>IF(OR(AND(#REF!="知的",#REF!="陸上"),R445="×"),Q445,P445)</f>
        <v>#REF!</v>
      </c>
      <c r="P445" s="10" t="str">
        <f>IFERROR(IF(#REF!="ﾎﾞｳﾘﾝｸﾞ","◎",IF(OR(#REF!="陸上",#REF!="水泳",#REF!="卓球",#REF!="ﾎﾞｯﾁｬ",#REF!="ﾌﾗｲﾝｸﾞﾃﾞｨｽｸ",#REF!="ｱｰﾁｪﾘｰ",#REF!="砲丸投4.0kg"),INDEX(判定,MATCH(リスト!X445,縦リスト,0),MATCH(#REF!,横リスト,0)),"")),"×")</f>
        <v>×</v>
      </c>
      <c r="Q445" s="10" t="e">
        <f>IF(#REF!="","",IFERROR(IF(AND(#REF!="知的",#REF!="陸上"),INDEX(判定２,MATCH(リスト!Z445,縦リスト２,0),MATCH(#REF!,横リスト,0)),"×"),""))</f>
        <v>#REF!</v>
      </c>
      <c r="R445" s="10" t="str">
        <f>IFERROR(IF(AND(#REF!="精神",#REF!="陸上"),INDEX(判定２,MATCH(リスト!Z445,縦リスト２,0),MATCH(M445,横リスト,0)),""),"×")</f>
        <v>×</v>
      </c>
      <c r="S445" s="10" t="e">
        <f>IF(OR(AND(#REF!="知的",#REF!="陸上"),R445="×"),Q445,P445)</f>
        <v>#REF!</v>
      </c>
      <c r="T445" s="8" t="str">
        <f t="shared" si="6"/>
        <v>　</v>
      </c>
      <c r="X44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45" s="272"/>
      <c r="Z445" s="272" t="e">
        <f>#REF!&amp;#REF!</f>
        <v>#REF!</v>
      </c>
      <c r="AA445" s="272"/>
    </row>
    <row r="446" spans="15:27" ht="14.25" x14ac:dyDescent="0.15">
      <c r="O446" s="10" t="e">
        <f>IF(OR(AND(#REF!="知的",#REF!="陸上"),R446="×"),Q446,P446)</f>
        <v>#REF!</v>
      </c>
      <c r="P446" s="10" t="str">
        <f>IFERROR(IF(#REF!="ﾎﾞｳﾘﾝｸﾞ","◎",IF(OR(#REF!="陸上",#REF!="水泳",#REF!="卓球",#REF!="ﾎﾞｯﾁｬ",#REF!="ﾌﾗｲﾝｸﾞﾃﾞｨｽｸ",#REF!="ｱｰﾁｪﾘｰ",#REF!="砲丸投4.0kg"),INDEX(判定,MATCH(リスト!X446,縦リスト,0),MATCH(#REF!,横リスト,0)),"")),"×")</f>
        <v>×</v>
      </c>
      <c r="Q446" s="10" t="e">
        <f>IF(#REF!="","",IFERROR(IF(AND(#REF!="知的",#REF!="陸上"),INDEX(判定２,MATCH(リスト!Z446,縦リスト２,0),MATCH(#REF!,横リスト,0)),"×"),""))</f>
        <v>#REF!</v>
      </c>
      <c r="R446" s="10" t="str">
        <f>IFERROR(IF(AND(#REF!="精神",#REF!="陸上"),INDEX(判定２,MATCH(リスト!Z446,縦リスト２,0),MATCH(M446,横リスト,0)),""),"×")</f>
        <v>×</v>
      </c>
      <c r="S446" s="10" t="e">
        <f>IF(OR(AND(#REF!="知的",#REF!="陸上"),R446="×"),Q446,P446)</f>
        <v>#REF!</v>
      </c>
      <c r="T446" s="8" t="str">
        <f t="shared" si="6"/>
        <v>　</v>
      </c>
      <c r="X44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46" s="272"/>
      <c r="Z446" s="272" t="e">
        <f>#REF!&amp;#REF!</f>
        <v>#REF!</v>
      </c>
      <c r="AA446" s="272"/>
    </row>
    <row r="447" spans="15:27" ht="14.25" x14ac:dyDescent="0.15">
      <c r="O447" s="10" t="e">
        <f>IF(OR(AND(#REF!="知的",#REF!="陸上"),R447="×"),Q447,P447)</f>
        <v>#REF!</v>
      </c>
      <c r="P447" s="10" t="str">
        <f>IFERROR(IF(#REF!="ﾎﾞｳﾘﾝｸﾞ","◎",IF(OR(#REF!="陸上",#REF!="水泳",#REF!="卓球",#REF!="ﾎﾞｯﾁｬ",#REF!="ﾌﾗｲﾝｸﾞﾃﾞｨｽｸ",#REF!="ｱｰﾁｪﾘｰ",#REF!="砲丸投4.0kg"),INDEX(判定,MATCH(リスト!X447,縦リスト,0),MATCH(#REF!,横リスト,0)),"")),"×")</f>
        <v>×</v>
      </c>
      <c r="Q447" s="10" t="e">
        <f>IF(#REF!="","",IFERROR(IF(AND(#REF!="知的",#REF!="陸上"),INDEX(判定２,MATCH(リスト!Z447,縦リスト２,0),MATCH(#REF!,横リスト,0)),"×"),""))</f>
        <v>#REF!</v>
      </c>
      <c r="R447" s="10" t="str">
        <f>IFERROR(IF(AND(#REF!="精神",#REF!="陸上"),INDEX(判定２,MATCH(リスト!Z447,縦リスト２,0),MATCH(M447,横リスト,0)),""),"×")</f>
        <v>×</v>
      </c>
      <c r="S447" s="10" t="e">
        <f>IF(OR(AND(#REF!="知的",#REF!="陸上"),R447="×"),Q447,P447)</f>
        <v>#REF!</v>
      </c>
      <c r="T447" s="8" t="str">
        <f t="shared" si="6"/>
        <v>　</v>
      </c>
      <c r="X44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47" s="272"/>
      <c r="Z447" s="272" t="e">
        <f>#REF!&amp;#REF!</f>
        <v>#REF!</v>
      </c>
      <c r="AA447" s="272"/>
    </row>
    <row r="448" spans="15:27" ht="14.25" x14ac:dyDescent="0.15">
      <c r="O448" s="10" t="e">
        <f>IF(OR(AND(#REF!="知的",#REF!="陸上"),R448="×"),Q448,P448)</f>
        <v>#REF!</v>
      </c>
      <c r="P448" s="10" t="str">
        <f>IFERROR(IF(#REF!="ﾎﾞｳﾘﾝｸﾞ","◎",IF(OR(#REF!="陸上",#REF!="水泳",#REF!="卓球",#REF!="ﾎﾞｯﾁｬ",#REF!="ﾌﾗｲﾝｸﾞﾃﾞｨｽｸ",#REF!="ｱｰﾁｪﾘｰ",#REF!="砲丸投4.0kg"),INDEX(判定,MATCH(リスト!X448,縦リスト,0),MATCH(#REF!,横リスト,0)),"")),"×")</f>
        <v>×</v>
      </c>
      <c r="Q448" s="10" t="e">
        <f>IF(#REF!="","",IFERROR(IF(AND(#REF!="知的",#REF!="陸上"),INDEX(判定２,MATCH(リスト!Z448,縦リスト２,0),MATCH(#REF!,横リスト,0)),"×"),""))</f>
        <v>#REF!</v>
      </c>
      <c r="R448" s="10" t="str">
        <f>IFERROR(IF(AND(#REF!="精神",#REF!="陸上"),INDEX(判定２,MATCH(リスト!Z448,縦リスト２,0),MATCH(M448,横リスト,0)),""),"×")</f>
        <v>×</v>
      </c>
      <c r="S448" s="10" t="e">
        <f>IF(OR(AND(#REF!="知的",#REF!="陸上"),R448="×"),Q448,P448)</f>
        <v>#REF!</v>
      </c>
      <c r="T448" s="8" t="str">
        <f t="shared" si="6"/>
        <v>　</v>
      </c>
      <c r="X44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48" s="272"/>
      <c r="Z448" s="272" t="e">
        <f>#REF!&amp;#REF!</f>
        <v>#REF!</v>
      </c>
      <c r="AA448" s="272"/>
    </row>
    <row r="449" spans="15:27" ht="14.25" x14ac:dyDescent="0.15">
      <c r="O449" s="10" t="e">
        <f>IF(OR(AND(#REF!="知的",#REF!="陸上"),R449="×"),Q449,P449)</f>
        <v>#REF!</v>
      </c>
      <c r="P449" s="10" t="str">
        <f>IFERROR(IF(#REF!="ﾎﾞｳﾘﾝｸﾞ","◎",IF(OR(#REF!="陸上",#REF!="水泳",#REF!="卓球",#REF!="ﾎﾞｯﾁｬ",#REF!="ﾌﾗｲﾝｸﾞﾃﾞｨｽｸ",#REF!="ｱｰﾁｪﾘｰ",#REF!="砲丸投4.0kg"),INDEX(判定,MATCH(リスト!X449,縦リスト,0),MATCH(#REF!,横リスト,0)),"")),"×")</f>
        <v>×</v>
      </c>
      <c r="Q449" s="10" t="e">
        <f>IF(#REF!="","",IFERROR(IF(AND(#REF!="知的",#REF!="陸上"),INDEX(判定２,MATCH(リスト!Z449,縦リスト２,0),MATCH(#REF!,横リスト,0)),"×"),""))</f>
        <v>#REF!</v>
      </c>
      <c r="R449" s="10" t="str">
        <f>IFERROR(IF(AND(#REF!="精神",#REF!="陸上"),INDEX(判定２,MATCH(リスト!Z449,縦リスト２,0),MATCH(M449,横リスト,0)),""),"×")</f>
        <v>×</v>
      </c>
      <c r="S449" s="10" t="e">
        <f>IF(OR(AND(#REF!="知的",#REF!="陸上"),R449="×"),Q449,P449)</f>
        <v>#REF!</v>
      </c>
      <c r="T449" s="8" t="str">
        <f t="shared" si="6"/>
        <v>　</v>
      </c>
      <c r="X44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49" s="272"/>
      <c r="Z449" s="272" t="e">
        <f>#REF!&amp;#REF!</f>
        <v>#REF!</v>
      </c>
      <c r="AA449" s="272"/>
    </row>
    <row r="450" spans="15:27" ht="14.25" x14ac:dyDescent="0.15">
      <c r="O450" s="10" t="e">
        <f>IF(OR(AND(#REF!="知的",#REF!="陸上"),R450="×"),Q450,P450)</f>
        <v>#REF!</v>
      </c>
      <c r="P450" s="10" t="str">
        <f>IFERROR(IF(#REF!="ﾎﾞｳﾘﾝｸﾞ","◎",IF(OR(#REF!="陸上",#REF!="水泳",#REF!="卓球",#REF!="ﾎﾞｯﾁｬ",#REF!="ﾌﾗｲﾝｸﾞﾃﾞｨｽｸ",#REF!="ｱｰﾁｪﾘｰ",#REF!="砲丸投4.0kg"),INDEX(判定,MATCH(リスト!X450,縦リスト,0),MATCH(#REF!,横リスト,0)),"")),"×")</f>
        <v>×</v>
      </c>
      <c r="Q450" s="10" t="e">
        <f>IF(#REF!="","",IFERROR(IF(AND(#REF!="知的",#REF!="陸上"),INDEX(判定２,MATCH(リスト!Z450,縦リスト２,0),MATCH(#REF!,横リスト,0)),"×"),""))</f>
        <v>#REF!</v>
      </c>
      <c r="R450" s="10" t="str">
        <f>IFERROR(IF(AND(#REF!="精神",#REF!="陸上"),INDEX(判定２,MATCH(リスト!Z450,縦リスト２,0),MATCH(M450,横リスト,0)),""),"×")</f>
        <v>×</v>
      </c>
      <c r="S450" s="10" t="e">
        <f>IF(OR(AND(#REF!="知的",#REF!="陸上"),R450="×"),Q450,P450)</f>
        <v>#REF!</v>
      </c>
      <c r="T450" s="8" t="str">
        <f t="shared" si="6"/>
        <v>　</v>
      </c>
      <c r="X45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50" s="272"/>
      <c r="Z450" s="272" t="e">
        <f>#REF!&amp;#REF!</f>
        <v>#REF!</v>
      </c>
      <c r="AA450" s="272"/>
    </row>
    <row r="451" spans="15:27" ht="14.25" x14ac:dyDescent="0.15">
      <c r="O451" s="10" t="e">
        <f>IF(OR(AND(#REF!="知的",#REF!="陸上"),R451="×"),Q451,P451)</f>
        <v>#REF!</v>
      </c>
      <c r="P451" s="10" t="str">
        <f>IFERROR(IF(#REF!="ﾎﾞｳﾘﾝｸﾞ","◎",IF(OR(#REF!="陸上",#REF!="水泳",#REF!="卓球",#REF!="ﾎﾞｯﾁｬ",#REF!="ﾌﾗｲﾝｸﾞﾃﾞｨｽｸ",#REF!="ｱｰﾁｪﾘｰ",#REF!="砲丸投4.0kg"),INDEX(判定,MATCH(リスト!X451,縦リスト,0),MATCH(#REF!,横リスト,0)),"")),"×")</f>
        <v>×</v>
      </c>
      <c r="Q451" s="10" t="e">
        <f>IF(#REF!="","",IFERROR(IF(AND(#REF!="知的",#REF!="陸上"),INDEX(判定２,MATCH(リスト!Z451,縦リスト２,0),MATCH(#REF!,横リスト,0)),"×"),""))</f>
        <v>#REF!</v>
      </c>
      <c r="R451" s="10" t="str">
        <f>IFERROR(IF(AND(#REF!="精神",#REF!="陸上"),INDEX(判定２,MATCH(リスト!Z451,縦リスト２,0),MATCH(M451,横リスト,0)),""),"×")</f>
        <v>×</v>
      </c>
      <c r="S451" s="10" t="e">
        <f>IF(OR(AND(#REF!="知的",#REF!="陸上"),R451="×"),Q451,P451)</f>
        <v>#REF!</v>
      </c>
      <c r="T451" s="8" t="str">
        <f t="shared" si="6"/>
        <v>　</v>
      </c>
      <c r="X45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51" s="272"/>
      <c r="Z451" s="272" t="e">
        <f>#REF!&amp;#REF!</f>
        <v>#REF!</v>
      </c>
      <c r="AA451" s="272"/>
    </row>
    <row r="452" spans="15:27" ht="14.25" x14ac:dyDescent="0.15">
      <c r="O452" s="10" t="e">
        <f>IF(OR(AND(#REF!="知的",#REF!="陸上"),R452="×"),Q452,P452)</f>
        <v>#REF!</v>
      </c>
      <c r="P452" s="10" t="str">
        <f>IFERROR(IF(#REF!="ﾎﾞｳﾘﾝｸﾞ","◎",IF(OR(#REF!="陸上",#REF!="水泳",#REF!="卓球",#REF!="ﾎﾞｯﾁｬ",#REF!="ﾌﾗｲﾝｸﾞﾃﾞｨｽｸ",#REF!="ｱｰﾁｪﾘｰ",#REF!="砲丸投4.0kg"),INDEX(判定,MATCH(リスト!X452,縦リスト,0),MATCH(#REF!,横リスト,0)),"")),"×")</f>
        <v>×</v>
      </c>
      <c r="Q452" s="10" t="e">
        <f>IF(#REF!="","",IFERROR(IF(AND(#REF!="知的",#REF!="陸上"),INDEX(判定２,MATCH(リスト!Z452,縦リスト２,0),MATCH(#REF!,横リスト,0)),"×"),""))</f>
        <v>#REF!</v>
      </c>
      <c r="R452" s="10" t="str">
        <f>IFERROR(IF(AND(#REF!="精神",#REF!="陸上"),INDEX(判定２,MATCH(リスト!Z452,縦リスト２,0),MATCH(M452,横リスト,0)),""),"×")</f>
        <v>×</v>
      </c>
      <c r="S452" s="10" t="e">
        <f>IF(OR(AND(#REF!="知的",#REF!="陸上"),R452="×"),Q452,P452)</f>
        <v>#REF!</v>
      </c>
      <c r="T452" s="8" t="str">
        <f t="shared" ref="T452:T515" si="7">N454&amp;"　"&amp;L454</f>
        <v>　</v>
      </c>
      <c r="X45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52" s="272"/>
      <c r="Z452" s="272" t="e">
        <f>#REF!&amp;#REF!</f>
        <v>#REF!</v>
      </c>
      <c r="AA452" s="272"/>
    </row>
    <row r="453" spans="15:27" ht="14.25" x14ac:dyDescent="0.15">
      <c r="O453" s="10" t="e">
        <f>IF(OR(AND(#REF!="知的",#REF!="陸上"),R453="×"),Q453,P453)</f>
        <v>#REF!</v>
      </c>
      <c r="P453" s="10" t="str">
        <f>IFERROR(IF(#REF!="ﾎﾞｳﾘﾝｸﾞ","◎",IF(OR(#REF!="陸上",#REF!="水泳",#REF!="卓球",#REF!="ﾎﾞｯﾁｬ",#REF!="ﾌﾗｲﾝｸﾞﾃﾞｨｽｸ",#REF!="ｱｰﾁｪﾘｰ",#REF!="砲丸投4.0kg"),INDEX(判定,MATCH(リスト!X453,縦リスト,0),MATCH(#REF!,横リスト,0)),"")),"×")</f>
        <v>×</v>
      </c>
      <c r="Q453" s="10" t="e">
        <f>IF(#REF!="","",IFERROR(IF(AND(#REF!="知的",#REF!="陸上"),INDEX(判定２,MATCH(リスト!Z453,縦リスト２,0),MATCH(#REF!,横リスト,0)),"×"),""))</f>
        <v>#REF!</v>
      </c>
      <c r="R453" s="10" t="str">
        <f>IFERROR(IF(AND(#REF!="精神",#REF!="陸上"),INDEX(判定２,MATCH(リスト!Z453,縦リスト２,0),MATCH(M453,横リスト,0)),""),"×")</f>
        <v>×</v>
      </c>
      <c r="S453" s="10" t="e">
        <f>IF(OR(AND(#REF!="知的",#REF!="陸上"),R453="×"),Q453,P453)</f>
        <v>#REF!</v>
      </c>
      <c r="T453" s="8" t="str">
        <f t="shared" si="7"/>
        <v>　</v>
      </c>
      <c r="X45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53" s="272"/>
      <c r="Z453" s="272" t="e">
        <f>#REF!&amp;#REF!</f>
        <v>#REF!</v>
      </c>
      <c r="AA453" s="272"/>
    </row>
    <row r="454" spans="15:27" ht="14.25" x14ac:dyDescent="0.15">
      <c r="O454" s="10" t="e">
        <f>IF(OR(AND(#REF!="知的",#REF!="陸上"),R454="×"),Q454,P454)</f>
        <v>#REF!</v>
      </c>
      <c r="P454" s="10" t="str">
        <f>IFERROR(IF(#REF!="ﾎﾞｳﾘﾝｸﾞ","◎",IF(OR(#REF!="陸上",#REF!="水泳",#REF!="卓球",#REF!="ﾎﾞｯﾁｬ",#REF!="ﾌﾗｲﾝｸﾞﾃﾞｨｽｸ",#REF!="ｱｰﾁｪﾘｰ",#REF!="砲丸投4.0kg"),INDEX(判定,MATCH(リスト!X454,縦リスト,0),MATCH(#REF!,横リスト,0)),"")),"×")</f>
        <v>×</v>
      </c>
      <c r="Q454" s="10" t="e">
        <f>IF(#REF!="","",IFERROR(IF(AND(#REF!="知的",#REF!="陸上"),INDEX(判定２,MATCH(リスト!Z454,縦リスト２,0),MATCH(#REF!,横リスト,0)),"×"),""))</f>
        <v>#REF!</v>
      </c>
      <c r="R454" s="10" t="str">
        <f>IFERROR(IF(AND(#REF!="精神",#REF!="陸上"),INDEX(判定２,MATCH(リスト!Z454,縦リスト２,0),MATCH(M454,横リスト,0)),""),"×")</f>
        <v>×</v>
      </c>
      <c r="S454" s="10" t="e">
        <f>IF(OR(AND(#REF!="知的",#REF!="陸上"),R454="×"),Q454,P454)</f>
        <v>#REF!</v>
      </c>
      <c r="T454" s="8" t="str">
        <f t="shared" si="7"/>
        <v>　</v>
      </c>
      <c r="X45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54" s="272"/>
      <c r="Z454" s="272" t="e">
        <f>#REF!&amp;#REF!</f>
        <v>#REF!</v>
      </c>
      <c r="AA454" s="272"/>
    </row>
    <row r="455" spans="15:27" ht="14.25" x14ac:dyDescent="0.15">
      <c r="O455" s="10" t="e">
        <f>IF(OR(AND(#REF!="知的",#REF!="陸上"),R455="×"),Q455,P455)</f>
        <v>#REF!</v>
      </c>
      <c r="P455" s="10" t="str">
        <f>IFERROR(IF(#REF!="ﾎﾞｳﾘﾝｸﾞ","◎",IF(OR(#REF!="陸上",#REF!="水泳",#REF!="卓球",#REF!="ﾎﾞｯﾁｬ",#REF!="ﾌﾗｲﾝｸﾞﾃﾞｨｽｸ",#REF!="ｱｰﾁｪﾘｰ",#REF!="砲丸投4.0kg"),INDEX(判定,MATCH(リスト!X455,縦リスト,0),MATCH(#REF!,横リスト,0)),"")),"×")</f>
        <v>×</v>
      </c>
      <c r="Q455" s="10" t="e">
        <f>IF(#REF!="","",IFERROR(IF(AND(#REF!="知的",#REF!="陸上"),INDEX(判定２,MATCH(リスト!Z455,縦リスト２,0),MATCH(#REF!,横リスト,0)),"×"),""))</f>
        <v>#REF!</v>
      </c>
      <c r="R455" s="10" t="str">
        <f>IFERROR(IF(AND(#REF!="精神",#REF!="陸上"),INDEX(判定２,MATCH(リスト!Z455,縦リスト２,0),MATCH(M455,横リスト,0)),""),"×")</f>
        <v>×</v>
      </c>
      <c r="S455" s="10" t="e">
        <f>IF(OR(AND(#REF!="知的",#REF!="陸上"),R455="×"),Q455,P455)</f>
        <v>#REF!</v>
      </c>
      <c r="T455" s="8" t="str">
        <f t="shared" si="7"/>
        <v>　</v>
      </c>
      <c r="X45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55" s="272"/>
      <c r="Z455" s="272" t="e">
        <f>#REF!&amp;#REF!</f>
        <v>#REF!</v>
      </c>
      <c r="AA455" s="272"/>
    </row>
    <row r="456" spans="15:27" ht="14.25" x14ac:dyDescent="0.15">
      <c r="O456" s="10" t="e">
        <f>IF(OR(AND(#REF!="知的",#REF!="陸上"),R456="×"),Q456,P456)</f>
        <v>#REF!</v>
      </c>
      <c r="P456" s="10" t="str">
        <f>IFERROR(IF(#REF!="ﾎﾞｳﾘﾝｸﾞ","◎",IF(OR(#REF!="陸上",#REF!="水泳",#REF!="卓球",#REF!="ﾎﾞｯﾁｬ",#REF!="ﾌﾗｲﾝｸﾞﾃﾞｨｽｸ",#REF!="ｱｰﾁｪﾘｰ",#REF!="砲丸投4.0kg"),INDEX(判定,MATCH(リスト!X456,縦リスト,0),MATCH(#REF!,横リスト,0)),"")),"×")</f>
        <v>×</v>
      </c>
      <c r="Q456" s="10" t="e">
        <f>IF(#REF!="","",IFERROR(IF(AND(#REF!="知的",#REF!="陸上"),INDEX(判定２,MATCH(リスト!Z456,縦リスト２,0),MATCH(#REF!,横リスト,0)),"×"),""))</f>
        <v>#REF!</v>
      </c>
      <c r="R456" s="10" t="str">
        <f>IFERROR(IF(AND(#REF!="精神",#REF!="陸上"),INDEX(判定２,MATCH(リスト!Z456,縦リスト２,0),MATCH(M456,横リスト,0)),""),"×")</f>
        <v>×</v>
      </c>
      <c r="S456" s="10" t="e">
        <f>IF(OR(AND(#REF!="知的",#REF!="陸上"),R456="×"),Q456,P456)</f>
        <v>#REF!</v>
      </c>
      <c r="T456" s="8" t="str">
        <f t="shared" si="7"/>
        <v>　</v>
      </c>
      <c r="X45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56" s="272"/>
      <c r="Z456" s="272" t="e">
        <f>#REF!&amp;#REF!</f>
        <v>#REF!</v>
      </c>
      <c r="AA456" s="272"/>
    </row>
    <row r="457" spans="15:27" ht="14.25" x14ac:dyDescent="0.15">
      <c r="O457" s="10" t="e">
        <f>IF(OR(AND(#REF!="知的",#REF!="陸上"),R457="×"),Q457,P457)</f>
        <v>#REF!</v>
      </c>
      <c r="P457" s="10" t="str">
        <f>IFERROR(IF(#REF!="ﾎﾞｳﾘﾝｸﾞ","◎",IF(OR(#REF!="陸上",#REF!="水泳",#REF!="卓球",#REF!="ﾎﾞｯﾁｬ",#REF!="ﾌﾗｲﾝｸﾞﾃﾞｨｽｸ",#REF!="ｱｰﾁｪﾘｰ",#REF!="砲丸投4.0kg"),INDEX(判定,MATCH(リスト!X457,縦リスト,0),MATCH(#REF!,横リスト,0)),"")),"×")</f>
        <v>×</v>
      </c>
      <c r="Q457" s="10" t="e">
        <f>IF(#REF!="","",IFERROR(IF(AND(#REF!="知的",#REF!="陸上"),INDEX(判定２,MATCH(リスト!Z457,縦リスト２,0),MATCH(#REF!,横リスト,0)),"×"),""))</f>
        <v>#REF!</v>
      </c>
      <c r="R457" s="10" t="str">
        <f>IFERROR(IF(AND(#REF!="精神",#REF!="陸上"),INDEX(判定２,MATCH(リスト!Z457,縦リスト２,0),MATCH(M457,横リスト,0)),""),"×")</f>
        <v>×</v>
      </c>
      <c r="S457" s="10" t="e">
        <f>IF(OR(AND(#REF!="知的",#REF!="陸上"),R457="×"),Q457,P457)</f>
        <v>#REF!</v>
      </c>
      <c r="T457" s="8" t="str">
        <f t="shared" si="7"/>
        <v>　</v>
      </c>
      <c r="X45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57" s="272"/>
      <c r="Z457" s="272" t="e">
        <f>#REF!&amp;#REF!</f>
        <v>#REF!</v>
      </c>
      <c r="AA457" s="272"/>
    </row>
    <row r="458" spans="15:27" ht="14.25" x14ac:dyDescent="0.15">
      <c r="O458" s="10" t="e">
        <f>IF(OR(AND(#REF!="知的",#REF!="陸上"),R458="×"),Q458,P458)</f>
        <v>#REF!</v>
      </c>
      <c r="P458" s="10" t="str">
        <f>IFERROR(IF(#REF!="ﾎﾞｳﾘﾝｸﾞ","◎",IF(OR(#REF!="陸上",#REF!="水泳",#REF!="卓球",#REF!="ﾎﾞｯﾁｬ",#REF!="ﾌﾗｲﾝｸﾞﾃﾞｨｽｸ",#REF!="ｱｰﾁｪﾘｰ",#REF!="砲丸投4.0kg"),INDEX(判定,MATCH(リスト!X458,縦リスト,0),MATCH(#REF!,横リスト,0)),"")),"×")</f>
        <v>×</v>
      </c>
      <c r="Q458" s="10" t="e">
        <f>IF(#REF!="","",IFERROR(IF(AND(#REF!="知的",#REF!="陸上"),INDEX(判定２,MATCH(リスト!Z458,縦リスト２,0),MATCH(#REF!,横リスト,0)),"×"),""))</f>
        <v>#REF!</v>
      </c>
      <c r="R458" s="10" t="str">
        <f>IFERROR(IF(AND(#REF!="精神",#REF!="陸上"),INDEX(判定２,MATCH(リスト!Z458,縦リスト２,0),MATCH(M458,横リスト,0)),""),"×")</f>
        <v>×</v>
      </c>
      <c r="S458" s="10" t="e">
        <f>IF(OR(AND(#REF!="知的",#REF!="陸上"),R458="×"),Q458,P458)</f>
        <v>#REF!</v>
      </c>
      <c r="T458" s="8" t="str">
        <f t="shared" si="7"/>
        <v>　</v>
      </c>
      <c r="X45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58" s="272"/>
      <c r="Z458" s="272" t="e">
        <f>#REF!&amp;#REF!</f>
        <v>#REF!</v>
      </c>
      <c r="AA458" s="272"/>
    </row>
    <row r="459" spans="15:27" ht="14.25" x14ac:dyDescent="0.15">
      <c r="O459" s="10" t="e">
        <f>IF(OR(AND(#REF!="知的",#REF!="陸上"),R459="×"),Q459,P459)</f>
        <v>#REF!</v>
      </c>
      <c r="P459" s="10" t="str">
        <f>IFERROR(IF(#REF!="ﾎﾞｳﾘﾝｸﾞ","◎",IF(OR(#REF!="陸上",#REF!="水泳",#REF!="卓球",#REF!="ﾎﾞｯﾁｬ",#REF!="ﾌﾗｲﾝｸﾞﾃﾞｨｽｸ",#REF!="ｱｰﾁｪﾘｰ",#REF!="砲丸投4.0kg"),INDEX(判定,MATCH(リスト!X459,縦リスト,0),MATCH(#REF!,横リスト,0)),"")),"×")</f>
        <v>×</v>
      </c>
      <c r="Q459" s="10" t="e">
        <f>IF(#REF!="","",IFERROR(IF(AND(#REF!="知的",#REF!="陸上"),INDEX(判定２,MATCH(リスト!Z459,縦リスト２,0),MATCH(#REF!,横リスト,0)),"×"),""))</f>
        <v>#REF!</v>
      </c>
      <c r="R459" s="10" t="str">
        <f>IFERROR(IF(AND(#REF!="精神",#REF!="陸上"),INDEX(判定２,MATCH(リスト!Z459,縦リスト２,0),MATCH(M459,横リスト,0)),""),"×")</f>
        <v>×</v>
      </c>
      <c r="S459" s="10" t="e">
        <f>IF(OR(AND(#REF!="知的",#REF!="陸上"),R459="×"),Q459,P459)</f>
        <v>#REF!</v>
      </c>
      <c r="T459" s="8" t="str">
        <f t="shared" si="7"/>
        <v>　</v>
      </c>
      <c r="X45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59" s="272"/>
      <c r="Z459" s="272" t="e">
        <f>#REF!&amp;#REF!</f>
        <v>#REF!</v>
      </c>
      <c r="AA459" s="272"/>
    </row>
    <row r="460" spans="15:27" ht="14.25" x14ac:dyDescent="0.15">
      <c r="O460" s="10" t="e">
        <f>IF(OR(AND(#REF!="知的",#REF!="陸上"),R460="×"),Q460,P460)</f>
        <v>#REF!</v>
      </c>
      <c r="P460" s="10" t="str">
        <f>IFERROR(IF(#REF!="ﾎﾞｳﾘﾝｸﾞ","◎",IF(OR(#REF!="陸上",#REF!="水泳",#REF!="卓球",#REF!="ﾎﾞｯﾁｬ",#REF!="ﾌﾗｲﾝｸﾞﾃﾞｨｽｸ",#REF!="ｱｰﾁｪﾘｰ",#REF!="砲丸投4.0kg"),INDEX(判定,MATCH(リスト!X460,縦リスト,0),MATCH(#REF!,横リスト,0)),"")),"×")</f>
        <v>×</v>
      </c>
      <c r="Q460" s="10" t="e">
        <f>IF(#REF!="","",IFERROR(IF(AND(#REF!="知的",#REF!="陸上"),INDEX(判定２,MATCH(リスト!Z460,縦リスト２,0),MATCH(#REF!,横リスト,0)),"×"),""))</f>
        <v>#REF!</v>
      </c>
      <c r="R460" s="10" t="str">
        <f>IFERROR(IF(AND(#REF!="精神",#REF!="陸上"),INDEX(判定２,MATCH(リスト!Z460,縦リスト２,0),MATCH(M460,横リスト,0)),""),"×")</f>
        <v>×</v>
      </c>
      <c r="S460" s="10" t="e">
        <f>IF(OR(AND(#REF!="知的",#REF!="陸上"),R460="×"),Q460,P460)</f>
        <v>#REF!</v>
      </c>
      <c r="T460" s="8" t="str">
        <f t="shared" si="7"/>
        <v>　</v>
      </c>
      <c r="X46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60" s="272"/>
      <c r="Z460" s="272" t="e">
        <f>#REF!&amp;#REF!</f>
        <v>#REF!</v>
      </c>
      <c r="AA460" s="272"/>
    </row>
    <row r="461" spans="15:27" ht="14.25" x14ac:dyDescent="0.15">
      <c r="O461" s="10" t="e">
        <f>IF(OR(AND(#REF!="知的",#REF!="陸上"),R461="×"),Q461,P461)</f>
        <v>#REF!</v>
      </c>
      <c r="P461" s="10" t="str">
        <f>IFERROR(IF(#REF!="ﾎﾞｳﾘﾝｸﾞ","◎",IF(OR(#REF!="陸上",#REF!="水泳",#REF!="卓球",#REF!="ﾎﾞｯﾁｬ",#REF!="ﾌﾗｲﾝｸﾞﾃﾞｨｽｸ",#REF!="ｱｰﾁｪﾘｰ",#REF!="砲丸投4.0kg"),INDEX(判定,MATCH(リスト!X461,縦リスト,0),MATCH(#REF!,横リスト,0)),"")),"×")</f>
        <v>×</v>
      </c>
      <c r="Q461" s="10" t="e">
        <f>IF(#REF!="","",IFERROR(IF(AND(#REF!="知的",#REF!="陸上"),INDEX(判定２,MATCH(リスト!Z461,縦リスト２,0),MATCH(#REF!,横リスト,0)),"×"),""))</f>
        <v>#REF!</v>
      </c>
      <c r="R461" s="10" t="str">
        <f>IFERROR(IF(AND(#REF!="精神",#REF!="陸上"),INDEX(判定２,MATCH(リスト!Z461,縦リスト２,0),MATCH(M461,横リスト,0)),""),"×")</f>
        <v>×</v>
      </c>
      <c r="S461" s="10" t="e">
        <f>IF(OR(AND(#REF!="知的",#REF!="陸上"),R461="×"),Q461,P461)</f>
        <v>#REF!</v>
      </c>
      <c r="T461" s="8" t="str">
        <f t="shared" si="7"/>
        <v>　</v>
      </c>
      <c r="X46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61" s="272"/>
      <c r="Z461" s="272" t="e">
        <f>#REF!&amp;#REF!</f>
        <v>#REF!</v>
      </c>
      <c r="AA461" s="272"/>
    </row>
    <row r="462" spans="15:27" ht="14.25" x14ac:dyDescent="0.15">
      <c r="O462" s="10" t="e">
        <f>IF(OR(AND(#REF!="知的",#REF!="陸上"),R462="×"),Q462,P462)</f>
        <v>#REF!</v>
      </c>
      <c r="P462" s="10" t="str">
        <f>IFERROR(IF(#REF!="ﾎﾞｳﾘﾝｸﾞ","◎",IF(OR(#REF!="陸上",#REF!="水泳",#REF!="卓球",#REF!="ﾎﾞｯﾁｬ",#REF!="ﾌﾗｲﾝｸﾞﾃﾞｨｽｸ",#REF!="ｱｰﾁｪﾘｰ",#REF!="砲丸投4.0kg"),INDEX(判定,MATCH(リスト!X462,縦リスト,0),MATCH(#REF!,横リスト,0)),"")),"×")</f>
        <v>×</v>
      </c>
      <c r="Q462" s="10" t="e">
        <f>IF(#REF!="","",IFERROR(IF(AND(#REF!="知的",#REF!="陸上"),INDEX(判定２,MATCH(リスト!Z462,縦リスト２,0),MATCH(#REF!,横リスト,0)),"×"),""))</f>
        <v>#REF!</v>
      </c>
      <c r="R462" s="10" t="str">
        <f>IFERROR(IF(AND(#REF!="精神",#REF!="陸上"),INDEX(判定２,MATCH(リスト!Z462,縦リスト２,0),MATCH(M462,横リスト,0)),""),"×")</f>
        <v>×</v>
      </c>
      <c r="S462" s="10" t="e">
        <f>IF(OR(AND(#REF!="知的",#REF!="陸上"),R462="×"),Q462,P462)</f>
        <v>#REF!</v>
      </c>
      <c r="T462" s="8" t="str">
        <f t="shared" si="7"/>
        <v>　</v>
      </c>
      <c r="X46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62" s="272"/>
      <c r="Z462" s="272" t="e">
        <f>#REF!&amp;#REF!</f>
        <v>#REF!</v>
      </c>
      <c r="AA462" s="272"/>
    </row>
    <row r="463" spans="15:27" ht="14.25" x14ac:dyDescent="0.15">
      <c r="O463" s="10" t="e">
        <f>IF(OR(AND(#REF!="知的",#REF!="陸上"),R463="×"),Q463,P463)</f>
        <v>#REF!</v>
      </c>
      <c r="P463" s="10" t="str">
        <f>IFERROR(IF(#REF!="ﾎﾞｳﾘﾝｸﾞ","◎",IF(OR(#REF!="陸上",#REF!="水泳",#REF!="卓球",#REF!="ﾎﾞｯﾁｬ",#REF!="ﾌﾗｲﾝｸﾞﾃﾞｨｽｸ",#REF!="ｱｰﾁｪﾘｰ",#REF!="砲丸投4.0kg"),INDEX(判定,MATCH(リスト!X463,縦リスト,0),MATCH(#REF!,横リスト,0)),"")),"×")</f>
        <v>×</v>
      </c>
      <c r="Q463" s="10" t="e">
        <f>IF(#REF!="","",IFERROR(IF(AND(#REF!="知的",#REF!="陸上"),INDEX(判定２,MATCH(リスト!Z463,縦リスト２,0),MATCH(#REF!,横リスト,0)),"×"),""))</f>
        <v>#REF!</v>
      </c>
      <c r="R463" s="10" t="str">
        <f>IFERROR(IF(AND(#REF!="精神",#REF!="陸上"),INDEX(判定２,MATCH(リスト!Z463,縦リスト２,0),MATCH(M463,横リスト,0)),""),"×")</f>
        <v>×</v>
      </c>
      <c r="S463" s="10" t="e">
        <f>IF(OR(AND(#REF!="知的",#REF!="陸上"),R463="×"),Q463,P463)</f>
        <v>#REF!</v>
      </c>
      <c r="T463" s="8" t="str">
        <f t="shared" si="7"/>
        <v>　</v>
      </c>
      <c r="X46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63" s="272"/>
      <c r="Z463" s="272" t="e">
        <f>#REF!&amp;#REF!</f>
        <v>#REF!</v>
      </c>
      <c r="AA463" s="272"/>
    </row>
    <row r="464" spans="15:27" ht="14.25" x14ac:dyDescent="0.15">
      <c r="O464" s="10" t="e">
        <f>IF(OR(AND(#REF!="知的",#REF!="陸上"),R464="×"),Q464,P464)</f>
        <v>#REF!</v>
      </c>
      <c r="P464" s="10" t="str">
        <f>IFERROR(IF(#REF!="ﾎﾞｳﾘﾝｸﾞ","◎",IF(OR(#REF!="陸上",#REF!="水泳",#REF!="卓球",#REF!="ﾎﾞｯﾁｬ",#REF!="ﾌﾗｲﾝｸﾞﾃﾞｨｽｸ",#REF!="ｱｰﾁｪﾘｰ",#REF!="砲丸投4.0kg"),INDEX(判定,MATCH(リスト!X464,縦リスト,0),MATCH(#REF!,横リスト,0)),"")),"×")</f>
        <v>×</v>
      </c>
      <c r="Q464" s="10" t="e">
        <f>IF(#REF!="","",IFERROR(IF(AND(#REF!="知的",#REF!="陸上"),INDEX(判定２,MATCH(リスト!Z464,縦リスト２,0),MATCH(#REF!,横リスト,0)),"×"),""))</f>
        <v>#REF!</v>
      </c>
      <c r="R464" s="10" t="str">
        <f>IFERROR(IF(AND(#REF!="精神",#REF!="陸上"),INDEX(判定２,MATCH(リスト!Z464,縦リスト２,0),MATCH(M464,横リスト,0)),""),"×")</f>
        <v>×</v>
      </c>
      <c r="S464" s="10" t="e">
        <f>IF(OR(AND(#REF!="知的",#REF!="陸上"),R464="×"),Q464,P464)</f>
        <v>#REF!</v>
      </c>
      <c r="T464" s="8" t="str">
        <f t="shared" si="7"/>
        <v>　</v>
      </c>
      <c r="X46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64" s="272"/>
      <c r="Z464" s="272" t="e">
        <f>#REF!&amp;#REF!</f>
        <v>#REF!</v>
      </c>
      <c r="AA464" s="272"/>
    </row>
    <row r="465" spans="15:27" ht="14.25" x14ac:dyDescent="0.15">
      <c r="O465" s="10" t="e">
        <f>IF(OR(AND(#REF!="知的",#REF!="陸上"),R465="×"),Q465,P465)</f>
        <v>#REF!</v>
      </c>
      <c r="P465" s="10" t="str">
        <f>IFERROR(IF(#REF!="ﾎﾞｳﾘﾝｸﾞ","◎",IF(OR(#REF!="陸上",#REF!="水泳",#REF!="卓球",#REF!="ﾎﾞｯﾁｬ",#REF!="ﾌﾗｲﾝｸﾞﾃﾞｨｽｸ",#REF!="ｱｰﾁｪﾘｰ",#REF!="砲丸投4.0kg"),INDEX(判定,MATCH(リスト!X465,縦リスト,0),MATCH(#REF!,横リスト,0)),"")),"×")</f>
        <v>×</v>
      </c>
      <c r="Q465" s="10" t="e">
        <f>IF(#REF!="","",IFERROR(IF(AND(#REF!="知的",#REF!="陸上"),INDEX(判定２,MATCH(リスト!Z465,縦リスト２,0),MATCH(#REF!,横リスト,0)),"×"),""))</f>
        <v>#REF!</v>
      </c>
      <c r="R465" s="10" t="str">
        <f>IFERROR(IF(AND(#REF!="精神",#REF!="陸上"),INDEX(判定２,MATCH(リスト!Z465,縦リスト２,0),MATCH(M465,横リスト,0)),""),"×")</f>
        <v>×</v>
      </c>
      <c r="S465" s="10" t="e">
        <f>IF(OR(AND(#REF!="知的",#REF!="陸上"),R465="×"),Q465,P465)</f>
        <v>#REF!</v>
      </c>
      <c r="T465" s="8" t="str">
        <f t="shared" si="7"/>
        <v>　</v>
      </c>
      <c r="X46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65" s="272"/>
      <c r="Z465" s="272" t="e">
        <f>#REF!&amp;#REF!</f>
        <v>#REF!</v>
      </c>
      <c r="AA465" s="272"/>
    </row>
    <row r="466" spans="15:27" ht="14.25" x14ac:dyDescent="0.15">
      <c r="O466" s="10" t="e">
        <f>IF(OR(AND(#REF!="知的",#REF!="陸上"),R466="×"),Q466,P466)</f>
        <v>#REF!</v>
      </c>
      <c r="P466" s="10" t="str">
        <f>IFERROR(IF(#REF!="ﾎﾞｳﾘﾝｸﾞ","◎",IF(OR(#REF!="陸上",#REF!="水泳",#REF!="卓球",#REF!="ﾎﾞｯﾁｬ",#REF!="ﾌﾗｲﾝｸﾞﾃﾞｨｽｸ",#REF!="ｱｰﾁｪﾘｰ",#REF!="砲丸投4.0kg"),INDEX(判定,MATCH(リスト!X466,縦リスト,0),MATCH(#REF!,横リスト,0)),"")),"×")</f>
        <v>×</v>
      </c>
      <c r="Q466" s="10" t="e">
        <f>IF(#REF!="","",IFERROR(IF(AND(#REF!="知的",#REF!="陸上"),INDEX(判定２,MATCH(リスト!Z466,縦リスト２,0),MATCH(#REF!,横リスト,0)),"×"),""))</f>
        <v>#REF!</v>
      </c>
      <c r="R466" s="10" t="str">
        <f>IFERROR(IF(AND(#REF!="精神",#REF!="陸上"),INDEX(判定２,MATCH(リスト!Z466,縦リスト２,0),MATCH(M466,横リスト,0)),""),"×")</f>
        <v>×</v>
      </c>
      <c r="S466" s="10" t="e">
        <f>IF(OR(AND(#REF!="知的",#REF!="陸上"),R466="×"),Q466,P466)</f>
        <v>#REF!</v>
      </c>
      <c r="T466" s="8" t="str">
        <f t="shared" si="7"/>
        <v>　</v>
      </c>
      <c r="X46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66" s="272"/>
      <c r="Z466" s="272" t="e">
        <f>#REF!&amp;#REF!</f>
        <v>#REF!</v>
      </c>
      <c r="AA466" s="272"/>
    </row>
    <row r="467" spans="15:27" ht="14.25" x14ac:dyDescent="0.15">
      <c r="O467" s="10" t="e">
        <f>IF(OR(AND(#REF!="知的",#REF!="陸上"),R467="×"),Q467,P467)</f>
        <v>#REF!</v>
      </c>
      <c r="P467" s="10" t="str">
        <f>IFERROR(IF(#REF!="ﾎﾞｳﾘﾝｸﾞ","◎",IF(OR(#REF!="陸上",#REF!="水泳",#REF!="卓球",#REF!="ﾎﾞｯﾁｬ",#REF!="ﾌﾗｲﾝｸﾞﾃﾞｨｽｸ",#REF!="ｱｰﾁｪﾘｰ",#REF!="砲丸投4.0kg"),INDEX(判定,MATCH(リスト!X467,縦リスト,0),MATCH(#REF!,横リスト,0)),"")),"×")</f>
        <v>×</v>
      </c>
      <c r="Q467" s="10" t="e">
        <f>IF(#REF!="","",IFERROR(IF(AND(#REF!="知的",#REF!="陸上"),INDEX(判定２,MATCH(リスト!Z467,縦リスト２,0),MATCH(#REF!,横リスト,0)),"×"),""))</f>
        <v>#REF!</v>
      </c>
      <c r="R467" s="10" t="str">
        <f>IFERROR(IF(AND(#REF!="精神",#REF!="陸上"),INDEX(判定２,MATCH(リスト!Z467,縦リスト２,0),MATCH(M467,横リスト,0)),""),"×")</f>
        <v>×</v>
      </c>
      <c r="S467" s="10" t="e">
        <f>IF(OR(AND(#REF!="知的",#REF!="陸上"),R467="×"),Q467,P467)</f>
        <v>#REF!</v>
      </c>
      <c r="T467" s="8" t="str">
        <f t="shared" si="7"/>
        <v>　</v>
      </c>
      <c r="X46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67" s="272"/>
      <c r="Z467" s="272" t="e">
        <f>#REF!&amp;#REF!</f>
        <v>#REF!</v>
      </c>
      <c r="AA467" s="272"/>
    </row>
    <row r="468" spans="15:27" ht="14.25" x14ac:dyDescent="0.15">
      <c r="O468" s="10" t="e">
        <f>IF(OR(AND(#REF!="知的",#REF!="陸上"),R468="×"),Q468,P468)</f>
        <v>#REF!</v>
      </c>
      <c r="P468" s="10" t="str">
        <f>IFERROR(IF(#REF!="ﾎﾞｳﾘﾝｸﾞ","◎",IF(OR(#REF!="陸上",#REF!="水泳",#REF!="卓球",#REF!="ﾎﾞｯﾁｬ",#REF!="ﾌﾗｲﾝｸﾞﾃﾞｨｽｸ",#REF!="ｱｰﾁｪﾘｰ",#REF!="砲丸投4.0kg"),INDEX(判定,MATCH(リスト!X468,縦リスト,0),MATCH(#REF!,横リスト,0)),"")),"×")</f>
        <v>×</v>
      </c>
      <c r="Q468" s="10" t="e">
        <f>IF(#REF!="","",IFERROR(IF(AND(#REF!="知的",#REF!="陸上"),INDEX(判定２,MATCH(リスト!Z468,縦リスト２,0),MATCH(#REF!,横リスト,0)),"×"),""))</f>
        <v>#REF!</v>
      </c>
      <c r="R468" s="10" t="str">
        <f>IFERROR(IF(AND(#REF!="精神",#REF!="陸上"),INDEX(判定２,MATCH(リスト!Z468,縦リスト２,0),MATCH(M468,横リスト,0)),""),"×")</f>
        <v>×</v>
      </c>
      <c r="S468" s="10" t="e">
        <f>IF(OR(AND(#REF!="知的",#REF!="陸上"),R468="×"),Q468,P468)</f>
        <v>#REF!</v>
      </c>
      <c r="T468" s="8" t="str">
        <f t="shared" si="7"/>
        <v>　</v>
      </c>
      <c r="X46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68" s="272"/>
      <c r="Z468" s="272" t="e">
        <f>#REF!&amp;#REF!</f>
        <v>#REF!</v>
      </c>
      <c r="AA468" s="272"/>
    </row>
    <row r="469" spans="15:27" ht="14.25" x14ac:dyDescent="0.15">
      <c r="O469" s="10" t="e">
        <f>IF(OR(AND(#REF!="知的",#REF!="陸上"),R469="×"),Q469,P469)</f>
        <v>#REF!</v>
      </c>
      <c r="P469" s="10" t="str">
        <f>IFERROR(IF(#REF!="ﾎﾞｳﾘﾝｸﾞ","◎",IF(OR(#REF!="陸上",#REF!="水泳",#REF!="卓球",#REF!="ﾎﾞｯﾁｬ",#REF!="ﾌﾗｲﾝｸﾞﾃﾞｨｽｸ",#REF!="ｱｰﾁｪﾘｰ",#REF!="砲丸投4.0kg"),INDEX(判定,MATCH(リスト!X469,縦リスト,0),MATCH(#REF!,横リスト,0)),"")),"×")</f>
        <v>×</v>
      </c>
      <c r="Q469" s="10" t="e">
        <f>IF(#REF!="","",IFERROR(IF(AND(#REF!="知的",#REF!="陸上"),INDEX(判定２,MATCH(リスト!Z469,縦リスト２,0),MATCH(#REF!,横リスト,0)),"×"),""))</f>
        <v>#REF!</v>
      </c>
      <c r="R469" s="10" t="str">
        <f>IFERROR(IF(AND(#REF!="精神",#REF!="陸上"),INDEX(判定２,MATCH(リスト!Z469,縦リスト２,0),MATCH(M469,横リスト,0)),""),"×")</f>
        <v>×</v>
      </c>
      <c r="S469" s="10" t="e">
        <f>IF(OR(AND(#REF!="知的",#REF!="陸上"),R469="×"),Q469,P469)</f>
        <v>#REF!</v>
      </c>
      <c r="T469" s="8" t="str">
        <f t="shared" si="7"/>
        <v>　</v>
      </c>
      <c r="X46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69" s="272"/>
      <c r="Z469" s="272" t="e">
        <f>#REF!&amp;#REF!</f>
        <v>#REF!</v>
      </c>
      <c r="AA469" s="272"/>
    </row>
    <row r="470" spans="15:27" ht="14.25" x14ac:dyDescent="0.15">
      <c r="O470" s="10" t="e">
        <f>IF(OR(AND(#REF!="知的",#REF!="陸上"),R470="×"),Q470,P470)</f>
        <v>#REF!</v>
      </c>
      <c r="P470" s="10" t="str">
        <f>IFERROR(IF(#REF!="ﾎﾞｳﾘﾝｸﾞ","◎",IF(OR(#REF!="陸上",#REF!="水泳",#REF!="卓球",#REF!="ﾎﾞｯﾁｬ",#REF!="ﾌﾗｲﾝｸﾞﾃﾞｨｽｸ",#REF!="ｱｰﾁｪﾘｰ",#REF!="砲丸投4.0kg"),INDEX(判定,MATCH(リスト!X470,縦リスト,0),MATCH(#REF!,横リスト,0)),"")),"×")</f>
        <v>×</v>
      </c>
      <c r="Q470" s="10" t="e">
        <f>IF(#REF!="","",IFERROR(IF(AND(#REF!="知的",#REF!="陸上"),INDEX(判定２,MATCH(リスト!Z470,縦リスト２,0),MATCH(#REF!,横リスト,0)),"×"),""))</f>
        <v>#REF!</v>
      </c>
      <c r="R470" s="10" t="str">
        <f>IFERROR(IF(AND(#REF!="精神",#REF!="陸上"),INDEX(判定２,MATCH(リスト!Z470,縦リスト２,0),MATCH(M470,横リスト,0)),""),"×")</f>
        <v>×</v>
      </c>
      <c r="S470" s="10" t="e">
        <f>IF(OR(AND(#REF!="知的",#REF!="陸上"),R470="×"),Q470,P470)</f>
        <v>#REF!</v>
      </c>
      <c r="T470" s="8" t="str">
        <f t="shared" si="7"/>
        <v>　</v>
      </c>
      <c r="X47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70" s="272"/>
      <c r="Z470" s="272" t="e">
        <f>#REF!&amp;#REF!</f>
        <v>#REF!</v>
      </c>
      <c r="AA470" s="272"/>
    </row>
    <row r="471" spans="15:27" ht="14.25" x14ac:dyDescent="0.15">
      <c r="O471" s="10" t="e">
        <f>IF(OR(AND(#REF!="知的",#REF!="陸上"),R471="×"),Q471,P471)</f>
        <v>#REF!</v>
      </c>
      <c r="P471" s="10" t="str">
        <f>IFERROR(IF(#REF!="ﾎﾞｳﾘﾝｸﾞ","◎",IF(OR(#REF!="陸上",#REF!="水泳",#REF!="卓球",#REF!="ﾎﾞｯﾁｬ",#REF!="ﾌﾗｲﾝｸﾞﾃﾞｨｽｸ",#REF!="ｱｰﾁｪﾘｰ",#REF!="砲丸投4.0kg"),INDEX(判定,MATCH(リスト!X471,縦リスト,0),MATCH(#REF!,横リスト,0)),"")),"×")</f>
        <v>×</v>
      </c>
      <c r="Q471" s="10" t="e">
        <f>IF(#REF!="","",IFERROR(IF(AND(#REF!="知的",#REF!="陸上"),INDEX(判定２,MATCH(リスト!Z471,縦リスト２,0),MATCH(#REF!,横リスト,0)),"×"),""))</f>
        <v>#REF!</v>
      </c>
      <c r="R471" s="10" t="str">
        <f>IFERROR(IF(AND(#REF!="精神",#REF!="陸上"),INDEX(判定２,MATCH(リスト!Z471,縦リスト２,0),MATCH(M471,横リスト,0)),""),"×")</f>
        <v>×</v>
      </c>
      <c r="S471" s="10" t="e">
        <f>IF(OR(AND(#REF!="知的",#REF!="陸上"),R471="×"),Q471,P471)</f>
        <v>#REF!</v>
      </c>
      <c r="T471" s="8" t="str">
        <f t="shared" si="7"/>
        <v>　</v>
      </c>
      <c r="X47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71" s="272"/>
      <c r="Z471" s="272" t="e">
        <f>#REF!&amp;#REF!</f>
        <v>#REF!</v>
      </c>
      <c r="AA471" s="272"/>
    </row>
    <row r="472" spans="15:27" ht="14.25" x14ac:dyDescent="0.15">
      <c r="O472" s="10" t="e">
        <f>IF(OR(AND(#REF!="知的",#REF!="陸上"),R472="×"),Q472,P472)</f>
        <v>#REF!</v>
      </c>
      <c r="P472" s="10" t="str">
        <f>IFERROR(IF(#REF!="ﾎﾞｳﾘﾝｸﾞ","◎",IF(OR(#REF!="陸上",#REF!="水泳",#REF!="卓球",#REF!="ﾎﾞｯﾁｬ",#REF!="ﾌﾗｲﾝｸﾞﾃﾞｨｽｸ",#REF!="ｱｰﾁｪﾘｰ",#REF!="砲丸投4.0kg"),INDEX(判定,MATCH(リスト!X472,縦リスト,0),MATCH(#REF!,横リスト,0)),"")),"×")</f>
        <v>×</v>
      </c>
      <c r="Q472" s="10" t="e">
        <f>IF(#REF!="","",IFERROR(IF(AND(#REF!="知的",#REF!="陸上"),INDEX(判定２,MATCH(リスト!Z472,縦リスト２,0),MATCH(#REF!,横リスト,0)),"×"),""))</f>
        <v>#REF!</v>
      </c>
      <c r="R472" s="10" t="str">
        <f>IFERROR(IF(AND(#REF!="精神",#REF!="陸上"),INDEX(判定２,MATCH(リスト!Z472,縦リスト２,0),MATCH(M472,横リスト,0)),""),"×")</f>
        <v>×</v>
      </c>
      <c r="S472" s="10" t="e">
        <f>IF(OR(AND(#REF!="知的",#REF!="陸上"),R472="×"),Q472,P472)</f>
        <v>#REF!</v>
      </c>
      <c r="T472" s="8" t="str">
        <f t="shared" si="7"/>
        <v>　</v>
      </c>
      <c r="X47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72" s="272"/>
      <c r="Z472" s="272" t="e">
        <f>#REF!&amp;#REF!</f>
        <v>#REF!</v>
      </c>
      <c r="AA472" s="272"/>
    </row>
    <row r="473" spans="15:27" ht="14.25" x14ac:dyDescent="0.15">
      <c r="O473" s="10" t="e">
        <f>IF(OR(AND(#REF!="知的",#REF!="陸上"),R473="×"),Q473,P473)</f>
        <v>#REF!</v>
      </c>
      <c r="P473" s="10" t="str">
        <f>IFERROR(IF(#REF!="ﾎﾞｳﾘﾝｸﾞ","◎",IF(OR(#REF!="陸上",#REF!="水泳",#REF!="卓球",#REF!="ﾎﾞｯﾁｬ",#REF!="ﾌﾗｲﾝｸﾞﾃﾞｨｽｸ",#REF!="ｱｰﾁｪﾘｰ",#REF!="砲丸投4.0kg"),INDEX(判定,MATCH(リスト!X473,縦リスト,0),MATCH(#REF!,横リスト,0)),"")),"×")</f>
        <v>×</v>
      </c>
      <c r="Q473" s="10" t="e">
        <f>IF(#REF!="","",IFERROR(IF(AND(#REF!="知的",#REF!="陸上"),INDEX(判定２,MATCH(リスト!Z473,縦リスト２,0),MATCH(#REF!,横リスト,0)),"×"),""))</f>
        <v>#REF!</v>
      </c>
      <c r="R473" s="10" t="str">
        <f>IFERROR(IF(AND(#REF!="精神",#REF!="陸上"),INDEX(判定２,MATCH(リスト!Z473,縦リスト２,0),MATCH(M473,横リスト,0)),""),"×")</f>
        <v>×</v>
      </c>
      <c r="S473" s="10" t="e">
        <f>IF(OR(AND(#REF!="知的",#REF!="陸上"),R473="×"),Q473,P473)</f>
        <v>#REF!</v>
      </c>
      <c r="T473" s="8" t="str">
        <f t="shared" si="7"/>
        <v>　</v>
      </c>
      <c r="X47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73" s="272"/>
      <c r="Z473" s="272" t="e">
        <f>#REF!&amp;#REF!</f>
        <v>#REF!</v>
      </c>
      <c r="AA473" s="272"/>
    </row>
    <row r="474" spans="15:27" ht="14.25" x14ac:dyDescent="0.15">
      <c r="O474" s="10" t="e">
        <f>IF(OR(AND(#REF!="知的",#REF!="陸上"),R474="×"),Q474,P474)</f>
        <v>#REF!</v>
      </c>
      <c r="P474" s="10" t="str">
        <f>IFERROR(IF(#REF!="ﾎﾞｳﾘﾝｸﾞ","◎",IF(OR(#REF!="陸上",#REF!="水泳",#REF!="卓球",#REF!="ﾎﾞｯﾁｬ",#REF!="ﾌﾗｲﾝｸﾞﾃﾞｨｽｸ",#REF!="ｱｰﾁｪﾘｰ",#REF!="砲丸投4.0kg"),INDEX(判定,MATCH(リスト!X474,縦リスト,0),MATCH(#REF!,横リスト,0)),"")),"×")</f>
        <v>×</v>
      </c>
      <c r="Q474" s="10" t="e">
        <f>IF(#REF!="","",IFERROR(IF(AND(#REF!="知的",#REF!="陸上"),INDEX(判定２,MATCH(リスト!Z474,縦リスト２,0),MATCH(#REF!,横リスト,0)),"×"),""))</f>
        <v>#REF!</v>
      </c>
      <c r="R474" s="10" t="str">
        <f>IFERROR(IF(AND(#REF!="精神",#REF!="陸上"),INDEX(判定２,MATCH(リスト!Z474,縦リスト２,0),MATCH(M474,横リスト,0)),""),"×")</f>
        <v>×</v>
      </c>
      <c r="S474" s="10" t="e">
        <f>IF(OR(AND(#REF!="知的",#REF!="陸上"),R474="×"),Q474,P474)</f>
        <v>#REF!</v>
      </c>
      <c r="T474" s="8" t="str">
        <f t="shared" si="7"/>
        <v>　</v>
      </c>
      <c r="X47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74" s="272"/>
      <c r="Z474" s="272" t="e">
        <f>#REF!&amp;#REF!</f>
        <v>#REF!</v>
      </c>
      <c r="AA474" s="272"/>
    </row>
    <row r="475" spans="15:27" ht="14.25" x14ac:dyDescent="0.15">
      <c r="O475" s="10" t="e">
        <f>IF(OR(AND(#REF!="知的",#REF!="陸上"),R475="×"),Q475,P475)</f>
        <v>#REF!</v>
      </c>
      <c r="P475" s="10" t="str">
        <f>IFERROR(IF(#REF!="ﾎﾞｳﾘﾝｸﾞ","◎",IF(OR(#REF!="陸上",#REF!="水泳",#REF!="卓球",#REF!="ﾎﾞｯﾁｬ",#REF!="ﾌﾗｲﾝｸﾞﾃﾞｨｽｸ",#REF!="ｱｰﾁｪﾘｰ",#REF!="砲丸投4.0kg"),INDEX(判定,MATCH(リスト!X475,縦リスト,0),MATCH(#REF!,横リスト,0)),"")),"×")</f>
        <v>×</v>
      </c>
      <c r="Q475" s="10" t="e">
        <f>IF(#REF!="","",IFERROR(IF(AND(#REF!="知的",#REF!="陸上"),INDEX(判定２,MATCH(リスト!Z475,縦リスト２,0),MATCH(#REF!,横リスト,0)),"×"),""))</f>
        <v>#REF!</v>
      </c>
      <c r="R475" s="10" t="str">
        <f>IFERROR(IF(AND(#REF!="精神",#REF!="陸上"),INDEX(判定２,MATCH(リスト!Z475,縦リスト２,0),MATCH(M475,横リスト,0)),""),"×")</f>
        <v>×</v>
      </c>
      <c r="S475" s="10" t="e">
        <f>IF(OR(AND(#REF!="知的",#REF!="陸上"),R475="×"),Q475,P475)</f>
        <v>#REF!</v>
      </c>
      <c r="T475" s="8" t="str">
        <f t="shared" si="7"/>
        <v>　</v>
      </c>
      <c r="X47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75" s="272"/>
      <c r="Z475" s="272" t="e">
        <f>#REF!&amp;#REF!</f>
        <v>#REF!</v>
      </c>
      <c r="AA475" s="272"/>
    </row>
    <row r="476" spans="15:27" ht="14.25" x14ac:dyDescent="0.15">
      <c r="O476" s="10" t="e">
        <f>IF(OR(AND(#REF!="知的",#REF!="陸上"),R476="×"),Q476,P476)</f>
        <v>#REF!</v>
      </c>
      <c r="P476" s="10" t="str">
        <f>IFERROR(IF(#REF!="ﾎﾞｳﾘﾝｸﾞ","◎",IF(OR(#REF!="陸上",#REF!="水泳",#REF!="卓球",#REF!="ﾎﾞｯﾁｬ",#REF!="ﾌﾗｲﾝｸﾞﾃﾞｨｽｸ",#REF!="ｱｰﾁｪﾘｰ",#REF!="砲丸投4.0kg"),INDEX(判定,MATCH(リスト!X476,縦リスト,0),MATCH(#REF!,横リスト,0)),"")),"×")</f>
        <v>×</v>
      </c>
      <c r="Q476" s="10" t="e">
        <f>IF(#REF!="","",IFERROR(IF(AND(#REF!="知的",#REF!="陸上"),INDEX(判定２,MATCH(リスト!Z476,縦リスト２,0),MATCH(#REF!,横リスト,0)),"×"),""))</f>
        <v>#REF!</v>
      </c>
      <c r="R476" s="10" t="str">
        <f>IFERROR(IF(AND(#REF!="精神",#REF!="陸上"),INDEX(判定２,MATCH(リスト!Z476,縦リスト２,0),MATCH(M476,横リスト,0)),""),"×")</f>
        <v>×</v>
      </c>
      <c r="S476" s="10" t="e">
        <f>IF(OR(AND(#REF!="知的",#REF!="陸上"),R476="×"),Q476,P476)</f>
        <v>#REF!</v>
      </c>
      <c r="T476" s="8" t="str">
        <f t="shared" si="7"/>
        <v>　</v>
      </c>
      <c r="X47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76" s="272"/>
      <c r="Z476" s="272" t="e">
        <f>#REF!&amp;#REF!</f>
        <v>#REF!</v>
      </c>
      <c r="AA476" s="272"/>
    </row>
    <row r="477" spans="15:27" ht="14.25" x14ac:dyDescent="0.15">
      <c r="O477" s="10" t="e">
        <f>IF(OR(AND(#REF!="知的",#REF!="陸上"),R477="×"),Q477,P477)</f>
        <v>#REF!</v>
      </c>
      <c r="P477" s="10" t="str">
        <f>IFERROR(IF(#REF!="ﾎﾞｳﾘﾝｸﾞ","◎",IF(OR(#REF!="陸上",#REF!="水泳",#REF!="卓球",#REF!="ﾎﾞｯﾁｬ",#REF!="ﾌﾗｲﾝｸﾞﾃﾞｨｽｸ",#REF!="ｱｰﾁｪﾘｰ",#REF!="砲丸投4.0kg"),INDEX(判定,MATCH(リスト!X477,縦リスト,0),MATCH(#REF!,横リスト,0)),"")),"×")</f>
        <v>×</v>
      </c>
      <c r="Q477" s="10" t="e">
        <f>IF(#REF!="","",IFERROR(IF(AND(#REF!="知的",#REF!="陸上"),INDEX(判定２,MATCH(リスト!Z477,縦リスト２,0),MATCH(#REF!,横リスト,0)),"×"),""))</f>
        <v>#REF!</v>
      </c>
      <c r="R477" s="10" t="str">
        <f>IFERROR(IF(AND(#REF!="精神",#REF!="陸上"),INDEX(判定２,MATCH(リスト!Z477,縦リスト２,0),MATCH(M477,横リスト,0)),""),"×")</f>
        <v>×</v>
      </c>
      <c r="S477" s="10" t="e">
        <f>IF(OR(AND(#REF!="知的",#REF!="陸上"),R477="×"),Q477,P477)</f>
        <v>#REF!</v>
      </c>
      <c r="T477" s="8" t="str">
        <f t="shared" si="7"/>
        <v>　</v>
      </c>
      <c r="X47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77" s="272"/>
      <c r="Z477" s="272" t="e">
        <f>#REF!&amp;#REF!</f>
        <v>#REF!</v>
      </c>
      <c r="AA477" s="272"/>
    </row>
    <row r="478" spans="15:27" ht="14.25" x14ac:dyDescent="0.15">
      <c r="O478" s="10" t="e">
        <f>IF(OR(AND(#REF!="知的",#REF!="陸上"),R478="×"),Q478,P478)</f>
        <v>#REF!</v>
      </c>
      <c r="P478" s="10" t="str">
        <f>IFERROR(IF(#REF!="ﾎﾞｳﾘﾝｸﾞ","◎",IF(OR(#REF!="陸上",#REF!="水泳",#REF!="卓球",#REF!="ﾎﾞｯﾁｬ",#REF!="ﾌﾗｲﾝｸﾞﾃﾞｨｽｸ",#REF!="ｱｰﾁｪﾘｰ",#REF!="砲丸投4.0kg"),INDEX(判定,MATCH(リスト!X478,縦リスト,0),MATCH(#REF!,横リスト,0)),"")),"×")</f>
        <v>×</v>
      </c>
      <c r="Q478" s="10" t="e">
        <f>IF(#REF!="","",IFERROR(IF(AND(#REF!="知的",#REF!="陸上"),INDEX(判定２,MATCH(リスト!Z478,縦リスト２,0),MATCH(#REF!,横リスト,0)),"×"),""))</f>
        <v>#REF!</v>
      </c>
      <c r="R478" s="10" t="str">
        <f>IFERROR(IF(AND(#REF!="精神",#REF!="陸上"),INDEX(判定２,MATCH(リスト!Z478,縦リスト２,0),MATCH(M478,横リスト,0)),""),"×")</f>
        <v>×</v>
      </c>
      <c r="S478" s="10" t="e">
        <f>IF(OR(AND(#REF!="知的",#REF!="陸上"),R478="×"),Q478,P478)</f>
        <v>#REF!</v>
      </c>
      <c r="T478" s="8" t="str">
        <f t="shared" si="7"/>
        <v>　</v>
      </c>
      <c r="X47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78" s="272"/>
      <c r="Z478" s="272" t="e">
        <f>#REF!&amp;#REF!</f>
        <v>#REF!</v>
      </c>
      <c r="AA478" s="272"/>
    </row>
    <row r="479" spans="15:27" ht="14.25" x14ac:dyDescent="0.15">
      <c r="O479" s="10" t="e">
        <f>IF(OR(AND(#REF!="知的",#REF!="陸上"),R479="×"),Q479,P479)</f>
        <v>#REF!</v>
      </c>
      <c r="P479" s="10" t="str">
        <f>IFERROR(IF(#REF!="ﾎﾞｳﾘﾝｸﾞ","◎",IF(OR(#REF!="陸上",#REF!="水泳",#REF!="卓球",#REF!="ﾎﾞｯﾁｬ",#REF!="ﾌﾗｲﾝｸﾞﾃﾞｨｽｸ",#REF!="ｱｰﾁｪﾘｰ",#REF!="砲丸投4.0kg"),INDEX(判定,MATCH(リスト!X479,縦リスト,0),MATCH(#REF!,横リスト,0)),"")),"×")</f>
        <v>×</v>
      </c>
      <c r="Q479" s="10" t="e">
        <f>IF(#REF!="","",IFERROR(IF(AND(#REF!="知的",#REF!="陸上"),INDEX(判定２,MATCH(リスト!Z479,縦リスト２,0),MATCH(#REF!,横リスト,0)),"×"),""))</f>
        <v>#REF!</v>
      </c>
      <c r="R479" s="10" t="str">
        <f>IFERROR(IF(AND(#REF!="精神",#REF!="陸上"),INDEX(判定２,MATCH(リスト!Z479,縦リスト２,0),MATCH(M479,横リスト,0)),""),"×")</f>
        <v>×</v>
      </c>
      <c r="S479" s="10" t="e">
        <f>IF(OR(AND(#REF!="知的",#REF!="陸上"),R479="×"),Q479,P479)</f>
        <v>#REF!</v>
      </c>
      <c r="T479" s="8" t="str">
        <f t="shared" si="7"/>
        <v>　</v>
      </c>
      <c r="X47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79" s="272"/>
      <c r="Z479" s="272" t="e">
        <f>#REF!&amp;#REF!</f>
        <v>#REF!</v>
      </c>
      <c r="AA479" s="272"/>
    </row>
    <row r="480" spans="15:27" ht="14.25" x14ac:dyDescent="0.15">
      <c r="O480" s="10" t="e">
        <f>IF(OR(AND(#REF!="知的",#REF!="陸上"),R480="×"),Q480,P480)</f>
        <v>#REF!</v>
      </c>
      <c r="P480" s="10" t="str">
        <f>IFERROR(IF(#REF!="ﾎﾞｳﾘﾝｸﾞ","◎",IF(OR(#REF!="陸上",#REF!="水泳",#REF!="卓球",#REF!="ﾎﾞｯﾁｬ",#REF!="ﾌﾗｲﾝｸﾞﾃﾞｨｽｸ",#REF!="ｱｰﾁｪﾘｰ",#REF!="砲丸投4.0kg"),INDEX(判定,MATCH(リスト!X480,縦リスト,0),MATCH(#REF!,横リスト,0)),"")),"×")</f>
        <v>×</v>
      </c>
      <c r="Q480" s="10" t="e">
        <f>IF(#REF!="","",IFERROR(IF(AND(#REF!="知的",#REF!="陸上"),INDEX(判定２,MATCH(リスト!Z480,縦リスト２,0),MATCH(#REF!,横リスト,0)),"×"),""))</f>
        <v>#REF!</v>
      </c>
      <c r="R480" s="10" t="str">
        <f>IFERROR(IF(AND(#REF!="精神",#REF!="陸上"),INDEX(判定２,MATCH(リスト!Z480,縦リスト２,0),MATCH(M480,横リスト,0)),""),"×")</f>
        <v>×</v>
      </c>
      <c r="S480" s="10" t="e">
        <f>IF(OR(AND(#REF!="知的",#REF!="陸上"),R480="×"),Q480,P480)</f>
        <v>#REF!</v>
      </c>
      <c r="T480" s="8" t="str">
        <f t="shared" si="7"/>
        <v>　</v>
      </c>
      <c r="X48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80" s="272"/>
      <c r="Z480" s="272" t="e">
        <f>#REF!&amp;#REF!</f>
        <v>#REF!</v>
      </c>
      <c r="AA480" s="272"/>
    </row>
    <row r="481" spans="15:27" ht="14.25" x14ac:dyDescent="0.15">
      <c r="O481" s="10" t="e">
        <f>IF(OR(AND(#REF!="知的",#REF!="陸上"),R481="×"),Q481,P481)</f>
        <v>#REF!</v>
      </c>
      <c r="P481" s="10" t="str">
        <f>IFERROR(IF(#REF!="ﾎﾞｳﾘﾝｸﾞ","◎",IF(OR(#REF!="陸上",#REF!="水泳",#REF!="卓球",#REF!="ﾎﾞｯﾁｬ",#REF!="ﾌﾗｲﾝｸﾞﾃﾞｨｽｸ",#REF!="ｱｰﾁｪﾘｰ",#REF!="砲丸投4.0kg"),INDEX(判定,MATCH(リスト!X481,縦リスト,0),MATCH(#REF!,横リスト,0)),"")),"×")</f>
        <v>×</v>
      </c>
      <c r="Q481" s="10" t="e">
        <f>IF(#REF!="","",IFERROR(IF(AND(#REF!="知的",#REF!="陸上"),INDEX(判定２,MATCH(リスト!Z481,縦リスト２,0),MATCH(#REF!,横リスト,0)),"×"),""))</f>
        <v>#REF!</v>
      </c>
      <c r="R481" s="10" t="str">
        <f>IFERROR(IF(AND(#REF!="精神",#REF!="陸上"),INDEX(判定２,MATCH(リスト!Z481,縦リスト２,0),MATCH(M481,横リスト,0)),""),"×")</f>
        <v>×</v>
      </c>
      <c r="S481" s="10" t="e">
        <f>IF(OR(AND(#REF!="知的",#REF!="陸上"),R481="×"),Q481,P481)</f>
        <v>#REF!</v>
      </c>
      <c r="T481" s="8" t="str">
        <f t="shared" si="7"/>
        <v>　</v>
      </c>
      <c r="X48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81" s="272"/>
      <c r="Z481" s="272" t="e">
        <f>#REF!&amp;#REF!</f>
        <v>#REF!</v>
      </c>
      <c r="AA481" s="272"/>
    </row>
    <row r="482" spans="15:27" ht="14.25" x14ac:dyDescent="0.15">
      <c r="O482" s="10" t="e">
        <f>IF(OR(AND(#REF!="知的",#REF!="陸上"),R482="×"),Q482,P482)</f>
        <v>#REF!</v>
      </c>
      <c r="P482" s="10" t="str">
        <f>IFERROR(IF(#REF!="ﾎﾞｳﾘﾝｸﾞ","◎",IF(OR(#REF!="陸上",#REF!="水泳",#REF!="卓球",#REF!="ﾎﾞｯﾁｬ",#REF!="ﾌﾗｲﾝｸﾞﾃﾞｨｽｸ",#REF!="ｱｰﾁｪﾘｰ",#REF!="砲丸投4.0kg"),INDEX(判定,MATCH(リスト!X482,縦リスト,0),MATCH(#REF!,横リスト,0)),"")),"×")</f>
        <v>×</v>
      </c>
      <c r="Q482" s="10" t="e">
        <f>IF(#REF!="","",IFERROR(IF(AND(#REF!="知的",#REF!="陸上"),INDEX(判定２,MATCH(リスト!Z482,縦リスト２,0),MATCH(#REF!,横リスト,0)),"×"),""))</f>
        <v>#REF!</v>
      </c>
      <c r="R482" s="10" t="str">
        <f>IFERROR(IF(AND(#REF!="精神",#REF!="陸上"),INDEX(判定２,MATCH(リスト!Z482,縦リスト２,0),MATCH(M482,横リスト,0)),""),"×")</f>
        <v>×</v>
      </c>
      <c r="S482" s="10" t="e">
        <f>IF(OR(AND(#REF!="知的",#REF!="陸上"),R482="×"),Q482,P482)</f>
        <v>#REF!</v>
      </c>
      <c r="T482" s="8" t="str">
        <f t="shared" si="7"/>
        <v>　</v>
      </c>
      <c r="X48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82" s="272"/>
      <c r="Z482" s="272" t="e">
        <f>#REF!&amp;#REF!</f>
        <v>#REF!</v>
      </c>
      <c r="AA482" s="272"/>
    </row>
    <row r="483" spans="15:27" ht="14.25" x14ac:dyDescent="0.15">
      <c r="O483" s="10" t="e">
        <f>IF(OR(AND(#REF!="知的",#REF!="陸上"),R483="×"),Q483,P483)</f>
        <v>#REF!</v>
      </c>
      <c r="P483" s="10" t="str">
        <f>IFERROR(IF(#REF!="ﾎﾞｳﾘﾝｸﾞ","◎",IF(OR(#REF!="陸上",#REF!="水泳",#REF!="卓球",#REF!="ﾎﾞｯﾁｬ",#REF!="ﾌﾗｲﾝｸﾞﾃﾞｨｽｸ",#REF!="ｱｰﾁｪﾘｰ",#REF!="砲丸投4.0kg"),INDEX(判定,MATCH(リスト!X483,縦リスト,0),MATCH(#REF!,横リスト,0)),"")),"×")</f>
        <v>×</v>
      </c>
      <c r="Q483" s="10" t="e">
        <f>IF(#REF!="","",IFERROR(IF(AND(#REF!="知的",#REF!="陸上"),INDEX(判定２,MATCH(リスト!Z483,縦リスト２,0),MATCH(#REF!,横リスト,0)),"×"),""))</f>
        <v>#REF!</v>
      </c>
      <c r="R483" s="10" t="str">
        <f>IFERROR(IF(AND(#REF!="精神",#REF!="陸上"),INDEX(判定２,MATCH(リスト!Z483,縦リスト２,0),MATCH(M483,横リスト,0)),""),"×")</f>
        <v>×</v>
      </c>
      <c r="S483" s="10" t="e">
        <f>IF(OR(AND(#REF!="知的",#REF!="陸上"),R483="×"),Q483,P483)</f>
        <v>#REF!</v>
      </c>
      <c r="T483" s="8" t="str">
        <f t="shared" si="7"/>
        <v>　</v>
      </c>
      <c r="X48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83" s="272"/>
      <c r="Z483" s="272" t="e">
        <f>#REF!&amp;#REF!</f>
        <v>#REF!</v>
      </c>
      <c r="AA483" s="272"/>
    </row>
    <row r="484" spans="15:27" ht="14.25" x14ac:dyDescent="0.15">
      <c r="O484" s="10" t="e">
        <f>IF(OR(AND(#REF!="知的",#REF!="陸上"),R484="×"),Q484,P484)</f>
        <v>#REF!</v>
      </c>
      <c r="P484" s="10" t="str">
        <f>IFERROR(IF(#REF!="ﾎﾞｳﾘﾝｸﾞ","◎",IF(OR(#REF!="陸上",#REF!="水泳",#REF!="卓球",#REF!="ﾎﾞｯﾁｬ",#REF!="ﾌﾗｲﾝｸﾞﾃﾞｨｽｸ",#REF!="ｱｰﾁｪﾘｰ",#REF!="砲丸投4.0kg"),INDEX(判定,MATCH(リスト!X484,縦リスト,0),MATCH(#REF!,横リスト,0)),"")),"×")</f>
        <v>×</v>
      </c>
      <c r="Q484" s="10" t="e">
        <f>IF(#REF!="","",IFERROR(IF(AND(#REF!="知的",#REF!="陸上"),INDEX(判定２,MATCH(リスト!Z484,縦リスト２,0),MATCH(#REF!,横リスト,0)),"×"),""))</f>
        <v>#REF!</v>
      </c>
      <c r="R484" s="10" t="str">
        <f>IFERROR(IF(AND(#REF!="精神",#REF!="陸上"),INDEX(判定２,MATCH(リスト!Z484,縦リスト２,0),MATCH(M484,横リスト,0)),""),"×")</f>
        <v>×</v>
      </c>
      <c r="S484" s="10" t="e">
        <f>IF(OR(AND(#REF!="知的",#REF!="陸上"),R484="×"),Q484,P484)</f>
        <v>#REF!</v>
      </c>
      <c r="T484" s="8" t="str">
        <f t="shared" si="7"/>
        <v>　</v>
      </c>
      <c r="X48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84" s="272"/>
      <c r="Z484" s="272" t="e">
        <f>#REF!&amp;#REF!</f>
        <v>#REF!</v>
      </c>
      <c r="AA484" s="272"/>
    </row>
    <row r="485" spans="15:27" ht="14.25" x14ac:dyDescent="0.15">
      <c r="O485" s="10" t="e">
        <f>IF(OR(AND(#REF!="知的",#REF!="陸上"),R485="×"),Q485,P485)</f>
        <v>#REF!</v>
      </c>
      <c r="P485" s="10" t="str">
        <f>IFERROR(IF(#REF!="ﾎﾞｳﾘﾝｸﾞ","◎",IF(OR(#REF!="陸上",#REF!="水泳",#REF!="卓球",#REF!="ﾎﾞｯﾁｬ",#REF!="ﾌﾗｲﾝｸﾞﾃﾞｨｽｸ",#REF!="ｱｰﾁｪﾘｰ",#REF!="砲丸投4.0kg"),INDEX(判定,MATCH(リスト!X485,縦リスト,0),MATCH(#REF!,横リスト,0)),"")),"×")</f>
        <v>×</v>
      </c>
      <c r="Q485" s="10" t="e">
        <f>IF(#REF!="","",IFERROR(IF(AND(#REF!="知的",#REF!="陸上"),INDEX(判定２,MATCH(リスト!Z485,縦リスト２,0),MATCH(#REF!,横リスト,0)),"×"),""))</f>
        <v>#REF!</v>
      </c>
      <c r="R485" s="10" t="str">
        <f>IFERROR(IF(AND(#REF!="精神",#REF!="陸上"),INDEX(判定２,MATCH(リスト!Z485,縦リスト２,0),MATCH(M485,横リスト,0)),""),"×")</f>
        <v>×</v>
      </c>
      <c r="S485" s="10" t="e">
        <f>IF(OR(AND(#REF!="知的",#REF!="陸上"),R485="×"),Q485,P485)</f>
        <v>#REF!</v>
      </c>
      <c r="T485" s="8" t="str">
        <f t="shared" si="7"/>
        <v>　</v>
      </c>
      <c r="X48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85" s="272"/>
      <c r="Z485" s="272" t="e">
        <f>#REF!&amp;#REF!</f>
        <v>#REF!</v>
      </c>
      <c r="AA485" s="272"/>
    </row>
    <row r="486" spans="15:27" ht="14.25" x14ac:dyDescent="0.15">
      <c r="O486" s="10" t="e">
        <f>IF(OR(AND(#REF!="知的",#REF!="陸上"),R486="×"),Q486,P486)</f>
        <v>#REF!</v>
      </c>
      <c r="P486" s="10" t="str">
        <f>IFERROR(IF(#REF!="ﾎﾞｳﾘﾝｸﾞ","◎",IF(OR(#REF!="陸上",#REF!="水泳",#REF!="卓球",#REF!="ﾎﾞｯﾁｬ",#REF!="ﾌﾗｲﾝｸﾞﾃﾞｨｽｸ",#REF!="ｱｰﾁｪﾘｰ",#REF!="砲丸投4.0kg"),INDEX(判定,MATCH(リスト!X486,縦リスト,0),MATCH(#REF!,横リスト,0)),"")),"×")</f>
        <v>×</v>
      </c>
      <c r="Q486" s="10" t="e">
        <f>IF(#REF!="","",IFERROR(IF(AND(#REF!="知的",#REF!="陸上"),INDEX(判定２,MATCH(リスト!Z486,縦リスト２,0),MATCH(#REF!,横リスト,0)),"×"),""))</f>
        <v>#REF!</v>
      </c>
      <c r="R486" s="10" t="str">
        <f>IFERROR(IF(AND(#REF!="精神",#REF!="陸上"),INDEX(判定２,MATCH(リスト!Z486,縦リスト２,0),MATCH(M486,横リスト,0)),""),"×")</f>
        <v>×</v>
      </c>
      <c r="S486" s="10" t="e">
        <f>IF(OR(AND(#REF!="知的",#REF!="陸上"),R486="×"),Q486,P486)</f>
        <v>#REF!</v>
      </c>
      <c r="T486" s="8" t="str">
        <f t="shared" si="7"/>
        <v>　</v>
      </c>
      <c r="X48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86" s="272"/>
      <c r="Z486" s="272" t="e">
        <f>#REF!&amp;#REF!</f>
        <v>#REF!</v>
      </c>
      <c r="AA486" s="272"/>
    </row>
    <row r="487" spans="15:27" ht="14.25" x14ac:dyDescent="0.15">
      <c r="O487" s="10" t="e">
        <f>IF(OR(AND(#REF!="知的",#REF!="陸上"),R487="×"),Q487,P487)</f>
        <v>#REF!</v>
      </c>
      <c r="P487" s="10" t="str">
        <f>IFERROR(IF(#REF!="ﾎﾞｳﾘﾝｸﾞ","◎",IF(OR(#REF!="陸上",#REF!="水泳",#REF!="卓球",#REF!="ﾎﾞｯﾁｬ",#REF!="ﾌﾗｲﾝｸﾞﾃﾞｨｽｸ",#REF!="ｱｰﾁｪﾘｰ",#REF!="砲丸投4.0kg"),INDEX(判定,MATCH(リスト!X487,縦リスト,0),MATCH(#REF!,横リスト,0)),"")),"×")</f>
        <v>×</v>
      </c>
      <c r="Q487" s="10" t="e">
        <f>IF(#REF!="","",IFERROR(IF(AND(#REF!="知的",#REF!="陸上"),INDEX(判定２,MATCH(リスト!Z487,縦リスト２,0),MATCH(#REF!,横リスト,0)),"×"),""))</f>
        <v>#REF!</v>
      </c>
      <c r="R487" s="10" t="str">
        <f>IFERROR(IF(AND(#REF!="精神",#REF!="陸上"),INDEX(判定２,MATCH(リスト!Z487,縦リスト２,0),MATCH(M487,横リスト,0)),""),"×")</f>
        <v>×</v>
      </c>
      <c r="S487" s="10" t="e">
        <f>IF(OR(AND(#REF!="知的",#REF!="陸上"),R487="×"),Q487,P487)</f>
        <v>#REF!</v>
      </c>
      <c r="T487" s="8" t="str">
        <f t="shared" si="7"/>
        <v>　</v>
      </c>
      <c r="X48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87" s="272"/>
      <c r="Z487" s="272" t="e">
        <f>#REF!&amp;#REF!</f>
        <v>#REF!</v>
      </c>
      <c r="AA487" s="272"/>
    </row>
    <row r="488" spans="15:27" ht="14.25" x14ac:dyDescent="0.15">
      <c r="O488" s="10" t="e">
        <f>IF(OR(AND(#REF!="知的",#REF!="陸上"),R488="×"),Q488,P488)</f>
        <v>#REF!</v>
      </c>
      <c r="P488" s="10" t="str">
        <f>IFERROR(IF(#REF!="ﾎﾞｳﾘﾝｸﾞ","◎",IF(OR(#REF!="陸上",#REF!="水泳",#REF!="卓球",#REF!="ﾎﾞｯﾁｬ",#REF!="ﾌﾗｲﾝｸﾞﾃﾞｨｽｸ",#REF!="ｱｰﾁｪﾘｰ",#REF!="砲丸投4.0kg"),INDEX(判定,MATCH(リスト!X488,縦リスト,0),MATCH(#REF!,横リスト,0)),"")),"×")</f>
        <v>×</v>
      </c>
      <c r="Q488" s="10" t="e">
        <f>IF(#REF!="","",IFERROR(IF(AND(#REF!="知的",#REF!="陸上"),INDEX(判定２,MATCH(リスト!Z488,縦リスト２,0),MATCH(#REF!,横リスト,0)),"×"),""))</f>
        <v>#REF!</v>
      </c>
      <c r="R488" s="10" t="str">
        <f>IFERROR(IF(AND(#REF!="精神",#REF!="陸上"),INDEX(判定２,MATCH(リスト!Z488,縦リスト２,0),MATCH(M488,横リスト,0)),""),"×")</f>
        <v>×</v>
      </c>
      <c r="S488" s="10" t="e">
        <f>IF(OR(AND(#REF!="知的",#REF!="陸上"),R488="×"),Q488,P488)</f>
        <v>#REF!</v>
      </c>
      <c r="T488" s="8" t="str">
        <f t="shared" si="7"/>
        <v>　</v>
      </c>
      <c r="X48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88" s="272"/>
      <c r="Z488" s="272" t="e">
        <f>#REF!&amp;#REF!</f>
        <v>#REF!</v>
      </c>
      <c r="AA488" s="272"/>
    </row>
    <row r="489" spans="15:27" ht="14.25" x14ac:dyDescent="0.15">
      <c r="O489" s="10" t="e">
        <f>IF(OR(AND(#REF!="知的",#REF!="陸上"),R489="×"),Q489,P489)</f>
        <v>#REF!</v>
      </c>
      <c r="P489" s="10" t="str">
        <f>IFERROR(IF(#REF!="ﾎﾞｳﾘﾝｸﾞ","◎",IF(OR(#REF!="陸上",#REF!="水泳",#REF!="卓球",#REF!="ﾎﾞｯﾁｬ",#REF!="ﾌﾗｲﾝｸﾞﾃﾞｨｽｸ",#REF!="ｱｰﾁｪﾘｰ",#REF!="砲丸投4.0kg"),INDEX(判定,MATCH(リスト!X489,縦リスト,0),MATCH(#REF!,横リスト,0)),"")),"×")</f>
        <v>×</v>
      </c>
      <c r="Q489" s="10" t="e">
        <f>IF(#REF!="","",IFERROR(IF(AND(#REF!="知的",#REF!="陸上"),INDEX(判定２,MATCH(リスト!Z489,縦リスト２,0),MATCH(#REF!,横リスト,0)),"×"),""))</f>
        <v>#REF!</v>
      </c>
      <c r="R489" s="10" t="str">
        <f>IFERROR(IF(AND(#REF!="精神",#REF!="陸上"),INDEX(判定２,MATCH(リスト!Z489,縦リスト２,0),MATCH(M489,横リスト,0)),""),"×")</f>
        <v>×</v>
      </c>
      <c r="S489" s="10" t="e">
        <f>IF(OR(AND(#REF!="知的",#REF!="陸上"),R489="×"),Q489,P489)</f>
        <v>#REF!</v>
      </c>
      <c r="T489" s="8" t="str">
        <f t="shared" si="7"/>
        <v>　</v>
      </c>
      <c r="X48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89" s="272"/>
      <c r="Z489" s="272" t="e">
        <f>#REF!&amp;#REF!</f>
        <v>#REF!</v>
      </c>
      <c r="AA489" s="272"/>
    </row>
    <row r="490" spans="15:27" ht="14.25" x14ac:dyDescent="0.15">
      <c r="O490" s="10" t="e">
        <f>IF(OR(AND(#REF!="知的",#REF!="陸上"),R490="×"),Q490,P490)</f>
        <v>#REF!</v>
      </c>
      <c r="P490" s="10" t="str">
        <f>IFERROR(IF(#REF!="ﾎﾞｳﾘﾝｸﾞ","◎",IF(OR(#REF!="陸上",#REF!="水泳",#REF!="卓球",#REF!="ﾎﾞｯﾁｬ",#REF!="ﾌﾗｲﾝｸﾞﾃﾞｨｽｸ",#REF!="ｱｰﾁｪﾘｰ",#REF!="砲丸投4.0kg"),INDEX(判定,MATCH(リスト!X490,縦リスト,0),MATCH(#REF!,横リスト,0)),"")),"×")</f>
        <v>×</v>
      </c>
      <c r="Q490" s="10" t="e">
        <f>IF(#REF!="","",IFERROR(IF(AND(#REF!="知的",#REF!="陸上"),INDEX(判定２,MATCH(リスト!Z490,縦リスト２,0),MATCH(#REF!,横リスト,0)),"×"),""))</f>
        <v>#REF!</v>
      </c>
      <c r="R490" s="10" t="str">
        <f>IFERROR(IF(AND(#REF!="精神",#REF!="陸上"),INDEX(判定２,MATCH(リスト!Z490,縦リスト２,0),MATCH(M490,横リスト,0)),""),"×")</f>
        <v>×</v>
      </c>
      <c r="S490" s="10" t="e">
        <f>IF(OR(AND(#REF!="知的",#REF!="陸上"),R490="×"),Q490,P490)</f>
        <v>#REF!</v>
      </c>
      <c r="T490" s="8" t="str">
        <f t="shared" si="7"/>
        <v>　</v>
      </c>
      <c r="X49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90" s="272"/>
      <c r="Z490" s="272" t="e">
        <f>#REF!&amp;#REF!</f>
        <v>#REF!</v>
      </c>
      <c r="AA490" s="272"/>
    </row>
    <row r="491" spans="15:27" ht="14.25" x14ac:dyDescent="0.15">
      <c r="O491" s="10" t="e">
        <f>IF(OR(AND(#REF!="知的",#REF!="陸上"),R491="×"),Q491,P491)</f>
        <v>#REF!</v>
      </c>
      <c r="P491" s="10" t="str">
        <f>IFERROR(IF(#REF!="ﾎﾞｳﾘﾝｸﾞ","◎",IF(OR(#REF!="陸上",#REF!="水泳",#REF!="卓球",#REF!="ﾎﾞｯﾁｬ",#REF!="ﾌﾗｲﾝｸﾞﾃﾞｨｽｸ",#REF!="ｱｰﾁｪﾘｰ",#REF!="砲丸投4.0kg"),INDEX(判定,MATCH(リスト!X491,縦リスト,0),MATCH(#REF!,横リスト,0)),"")),"×")</f>
        <v>×</v>
      </c>
      <c r="Q491" s="10" t="e">
        <f>IF(#REF!="","",IFERROR(IF(AND(#REF!="知的",#REF!="陸上"),INDEX(判定２,MATCH(リスト!Z491,縦リスト２,0),MATCH(#REF!,横リスト,0)),"×"),""))</f>
        <v>#REF!</v>
      </c>
      <c r="R491" s="10" t="str">
        <f>IFERROR(IF(AND(#REF!="精神",#REF!="陸上"),INDEX(判定２,MATCH(リスト!Z491,縦リスト２,0),MATCH(M491,横リスト,0)),""),"×")</f>
        <v>×</v>
      </c>
      <c r="S491" s="10" t="e">
        <f>IF(OR(AND(#REF!="知的",#REF!="陸上"),R491="×"),Q491,P491)</f>
        <v>#REF!</v>
      </c>
      <c r="T491" s="8" t="str">
        <f t="shared" si="7"/>
        <v>　</v>
      </c>
      <c r="X49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91" s="272"/>
      <c r="Z491" s="272" t="e">
        <f>#REF!&amp;#REF!</f>
        <v>#REF!</v>
      </c>
      <c r="AA491" s="272"/>
    </row>
    <row r="492" spans="15:27" ht="14.25" x14ac:dyDescent="0.15">
      <c r="O492" s="10" t="e">
        <f>IF(OR(AND(#REF!="知的",#REF!="陸上"),R492="×"),Q492,P492)</f>
        <v>#REF!</v>
      </c>
      <c r="P492" s="10" t="str">
        <f>IFERROR(IF(#REF!="ﾎﾞｳﾘﾝｸﾞ","◎",IF(OR(#REF!="陸上",#REF!="水泳",#REF!="卓球",#REF!="ﾎﾞｯﾁｬ",#REF!="ﾌﾗｲﾝｸﾞﾃﾞｨｽｸ",#REF!="ｱｰﾁｪﾘｰ",#REF!="砲丸投4.0kg"),INDEX(判定,MATCH(リスト!X492,縦リスト,0),MATCH(#REF!,横リスト,0)),"")),"×")</f>
        <v>×</v>
      </c>
      <c r="Q492" s="10" t="e">
        <f>IF(#REF!="","",IFERROR(IF(AND(#REF!="知的",#REF!="陸上"),INDEX(判定２,MATCH(リスト!Z492,縦リスト２,0),MATCH(#REF!,横リスト,0)),"×"),""))</f>
        <v>#REF!</v>
      </c>
      <c r="R492" s="10" t="str">
        <f>IFERROR(IF(AND(#REF!="精神",#REF!="陸上"),INDEX(判定２,MATCH(リスト!Z492,縦リスト２,0),MATCH(M492,横リスト,0)),""),"×")</f>
        <v>×</v>
      </c>
      <c r="S492" s="10" t="e">
        <f>IF(OR(AND(#REF!="知的",#REF!="陸上"),R492="×"),Q492,P492)</f>
        <v>#REF!</v>
      </c>
      <c r="T492" s="8" t="str">
        <f t="shared" si="7"/>
        <v>　</v>
      </c>
      <c r="X49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92" s="272"/>
      <c r="Z492" s="272" t="e">
        <f>#REF!&amp;#REF!</f>
        <v>#REF!</v>
      </c>
      <c r="AA492" s="272"/>
    </row>
    <row r="493" spans="15:27" ht="14.25" x14ac:dyDescent="0.15">
      <c r="O493" s="10" t="e">
        <f>IF(OR(AND(#REF!="知的",#REF!="陸上"),R493="×"),Q493,P493)</f>
        <v>#REF!</v>
      </c>
      <c r="P493" s="10" t="str">
        <f>IFERROR(IF(#REF!="ﾎﾞｳﾘﾝｸﾞ","◎",IF(OR(#REF!="陸上",#REF!="水泳",#REF!="卓球",#REF!="ﾎﾞｯﾁｬ",#REF!="ﾌﾗｲﾝｸﾞﾃﾞｨｽｸ",#REF!="ｱｰﾁｪﾘｰ",#REF!="砲丸投4.0kg"),INDEX(判定,MATCH(リスト!X493,縦リスト,0),MATCH(#REF!,横リスト,0)),"")),"×")</f>
        <v>×</v>
      </c>
      <c r="Q493" s="10" t="e">
        <f>IF(#REF!="","",IFERROR(IF(AND(#REF!="知的",#REF!="陸上"),INDEX(判定２,MATCH(リスト!Z493,縦リスト２,0),MATCH(#REF!,横リスト,0)),"×"),""))</f>
        <v>#REF!</v>
      </c>
      <c r="R493" s="10" t="str">
        <f>IFERROR(IF(AND(#REF!="精神",#REF!="陸上"),INDEX(判定２,MATCH(リスト!Z493,縦リスト２,0),MATCH(M493,横リスト,0)),""),"×")</f>
        <v>×</v>
      </c>
      <c r="S493" s="10" t="e">
        <f>IF(OR(AND(#REF!="知的",#REF!="陸上"),R493="×"),Q493,P493)</f>
        <v>#REF!</v>
      </c>
      <c r="T493" s="8" t="str">
        <f t="shared" si="7"/>
        <v>　</v>
      </c>
      <c r="X49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93" s="272"/>
      <c r="Z493" s="272" t="e">
        <f>#REF!&amp;#REF!</f>
        <v>#REF!</v>
      </c>
      <c r="AA493" s="272"/>
    </row>
    <row r="494" spans="15:27" ht="14.25" x14ac:dyDescent="0.15">
      <c r="O494" s="10" t="e">
        <f>IF(OR(AND(#REF!="知的",#REF!="陸上"),R494="×"),Q494,P494)</f>
        <v>#REF!</v>
      </c>
      <c r="P494" s="10" t="str">
        <f>IFERROR(IF(#REF!="ﾎﾞｳﾘﾝｸﾞ","◎",IF(OR(#REF!="陸上",#REF!="水泳",#REF!="卓球",#REF!="ﾎﾞｯﾁｬ",#REF!="ﾌﾗｲﾝｸﾞﾃﾞｨｽｸ",#REF!="ｱｰﾁｪﾘｰ",#REF!="砲丸投4.0kg"),INDEX(判定,MATCH(リスト!X494,縦リスト,0),MATCH(#REF!,横リスト,0)),"")),"×")</f>
        <v>×</v>
      </c>
      <c r="Q494" s="10" t="e">
        <f>IF(#REF!="","",IFERROR(IF(AND(#REF!="知的",#REF!="陸上"),INDEX(判定２,MATCH(リスト!Z494,縦リスト２,0),MATCH(#REF!,横リスト,0)),"×"),""))</f>
        <v>#REF!</v>
      </c>
      <c r="R494" s="10" t="str">
        <f>IFERROR(IF(AND(#REF!="精神",#REF!="陸上"),INDEX(判定２,MATCH(リスト!Z494,縦リスト２,0),MATCH(M494,横リスト,0)),""),"×")</f>
        <v>×</v>
      </c>
      <c r="S494" s="10" t="e">
        <f>IF(OR(AND(#REF!="知的",#REF!="陸上"),R494="×"),Q494,P494)</f>
        <v>#REF!</v>
      </c>
      <c r="T494" s="8" t="str">
        <f t="shared" si="7"/>
        <v>　</v>
      </c>
      <c r="X49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94" s="272"/>
      <c r="Z494" s="272" t="e">
        <f>#REF!&amp;#REF!</f>
        <v>#REF!</v>
      </c>
      <c r="AA494" s="272"/>
    </row>
    <row r="495" spans="15:27" ht="14.25" x14ac:dyDescent="0.15">
      <c r="O495" s="10" t="e">
        <f>IF(OR(AND(#REF!="知的",#REF!="陸上"),R495="×"),Q495,P495)</f>
        <v>#REF!</v>
      </c>
      <c r="P495" s="10" t="str">
        <f>IFERROR(IF(#REF!="ﾎﾞｳﾘﾝｸﾞ","◎",IF(OR(#REF!="陸上",#REF!="水泳",#REF!="卓球",#REF!="ﾎﾞｯﾁｬ",#REF!="ﾌﾗｲﾝｸﾞﾃﾞｨｽｸ",#REF!="ｱｰﾁｪﾘｰ",#REF!="砲丸投4.0kg"),INDEX(判定,MATCH(リスト!X495,縦リスト,0),MATCH(#REF!,横リスト,0)),"")),"×")</f>
        <v>×</v>
      </c>
      <c r="Q495" s="10" t="e">
        <f>IF(#REF!="","",IFERROR(IF(AND(#REF!="知的",#REF!="陸上"),INDEX(判定２,MATCH(リスト!Z495,縦リスト２,0),MATCH(#REF!,横リスト,0)),"×"),""))</f>
        <v>#REF!</v>
      </c>
      <c r="R495" s="10" t="str">
        <f>IFERROR(IF(AND(#REF!="精神",#REF!="陸上"),INDEX(判定２,MATCH(リスト!Z495,縦リスト２,0),MATCH(M495,横リスト,0)),""),"×")</f>
        <v>×</v>
      </c>
      <c r="S495" s="10" t="e">
        <f>IF(OR(AND(#REF!="知的",#REF!="陸上"),R495="×"),Q495,P495)</f>
        <v>#REF!</v>
      </c>
      <c r="T495" s="8" t="str">
        <f t="shared" si="7"/>
        <v>　</v>
      </c>
      <c r="X49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95" s="272"/>
      <c r="Z495" s="272" t="e">
        <f>#REF!&amp;#REF!</f>
        <v>#REF!</v>
      </c>
      <c r="AA495" s="272"/>
    </row>
    <row r="496" spans="15:27" ht="14.25" x14ac:dyDescent="0.15">
      <c r="O496" s="10" t="e">
        <f>IF(OR(AND(#REF!="知的",#REF!="陸上"),R496="×"),Q496,P496)</f>
        <v>#REF!</v>
      </c>
      <c r="P496" s="10" t="str">
        <f>IFERROR(IF(#REF!="ﾎﾞｳﾘﾝｸﾞ","◎",IF(OR(#REF!="陸上",#REF!="水泳",#REF!="卓球",#REF!="ﾎﾞｯﾁｬ",#REF!="ﾌﾗｲﾝｸﾞﾃﾞｨｽｸ",#REF!="ｱｰﾁｪﾘｰ",#REF!="砲丸投4.0kg"),INDEX(判定,MATCH(リスト!X496,縦リスト,0),MATCH(#REF!,横リスト,0)),"")),"×")</f>
        <v>×</v>
      </c>
      <c r="Q496" s="10" t="e">
        <f>IF(#REF!="","",IFERROR(IF(AND(#REF!="知的",#REF!="陸上"),INDEX(判定２,MATCH(リスト!Z496,縦リスト２,0),MATCH(#REF!,横リスト,0)),"×"),""))</f>
        <v>#REF!</v>
      </c>
      <c r="R496" s="10" t="str">
        <f>IFERROR(IF(AND(#REF!="精神",#REF!="陸上"),INDEX(判定２,MATCH(リスト!Z496,縦リスト２,0),MATCH(M496,横リスト,0)),""),"×")</f>
        <v>×</v>
      </c>
      <c r="S496" s="10" t="e">
        <f>IF(OR(AND(#REF!="知的",#REF!="陸上"),R496="×"),Q496,P496)</f>
        <v>#REF!</v>
      </c>
      <c r="T496" s="8" t="str">
        <f t="shared" si="7"/>
        <v>　</v>
      </c>
      <c r="X49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96" s="272"/>
      <c r="Z496" s="272" t="e">
        <f>#REF!&amp;#REF!</f>
        <v>#REF!</v>
      </c>
      <c r="AA496" s="272"/>
    </row>
    <row r="497" spans="15:27" ht="14.25" x14ac:dyDescent="0.15">
      <c r="O497" s="10" t="e">
        <f>IF(OR(AND(#REF!="知的",#REF!="陸上"),R497="×"),Q497,P497)</f>
        <v>#REF!</v>
      </c>
      <c r="P497" s="10" t="str">
        <f>IFERROR(IF(#REF!="ﾎﾞｳﾘﾝｸﾞ","◎",IF(OR(#REF!="陸上",#REF!="水泳",#REF!="卓球",#REF!="ﾎﾞｯﾁｬ",#REF!="ﾌﾗｲﾝｸﾞﾃﾞｨｽｸ",#REF!="ｱｰﾁｪﾘｰ",#REF!="砲丸投4.0kg"),INDEX(判定,MATCH(リスト!X497,縦リスト,0),MATCH(#REF!,横リスト,0)),"")),"×")</f>
        <v>×</v>
      </c>
      <c r="Q497" s="10" t="e">
        <f>IF(#REF!="","",IFERROR(IF(AND(#REF!="知的",#REF!="陸上"),INDEX(判定２,MATCH(リスト!Z497,縦リスト２,0),MATCH(#REF!,横リスト,0)),"×"),""))</f>
        <v>#REF!</v>
      </c>
      <c r="R497" s="10" t="str">
        <f>IFERROR(IF(AND(#REF!="精神",#REF!="陸上"),INDEX(判定２,MATCH(リスト!Z497,縦リスト２,0),MATCH(M497,横リスト,0)),""),"×")</f>
        <v>×</v>
      </c>
      <c r="S497" s="10" t="e">
        <f>IF(OR(AND(#REF!="知的",#REF!="陸上"),R497="×"),Q497,P497)</f>
        <v>#REF!</v>
      </c>
      <c r="T497" s="8" t="str">
        <f t="shared" si="7"/>
        <v>　</v>
      </c>
      <c r="X49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97" s="272"/>
      <c r="Z497" s="272" t="e">
        <f>#REF!&amp;#REF!</f>
        <v>#REF!</v>
      </c>
      <c r="AA497" s="272"/>
    </row>
    <row r="498" spans="15:27" ht="14.25" x14ac:dyDescent="0.15">
      <c r="O498" s="10" t="e">
        <f>IF(OR(AND(#REF!="知的",#REF!="陸上"),R498="×"),Q498,P498)</f>
        <v>#REF!</v>
      </c>
      <c r="P498" s="10" t="str">
        <f>IFERROR(IF(#REF!="ﾎﾞｳﾘﾝｸﾞ","◎",IF(OR(#REF!="陸上",#REF!="水泳",#REF!="卓球",#REF!="ﾎﾞｯﾁｬ",#REF!="ﾌﾗｲﾝｸﾞﾃﾞｨｽｸ",#REF!="ｱｰﾁｪﾘｰ",#REF!="砲丸投4.0kg"),INDEX(判定,MATCH(リスト!X498,縦リスト,0),MATCH(#REF!,横リスト,0)),"")),"×")</f>
        <v>×</v>
      </c>
      <c r="Q498" s="10" t="e">
        <f>IF(#REF!="","",IFERROR(IF(AND(#REF!="知的",#REF!="陸上"),INDEX(判定２,MATCH(リスト!Z498,縦リスト２,0),MATCH(#REF!,横リスト,0)),"×"),""))</f>
        <v>#REF!</v>
      </c>
      <c r="R498" s="10" t="str">
        <f>IFERROR(IF(AND(#REF!="精神",#REF!="陸上"),INDEX(判定２,MATCH(リスト!Z498,縦リスト２,0),MATCH(M498,横リスト,0)),""),"×")</f>
        <v>×</v>
      </c>
      <c r="S498" s="10" t="e">
        <f>IF(OR(AND(#REF!="知的",#REF!="陸上"),R498="×"),Q498,P498)</f>
        <v>#REF!</v>
      </c>
      <c r="T498" s="8" t="str">
        <f t="shared" si="7"/>
        <v>　</v>
      </c>
      <c r="X49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98" s="272"/>
      <c r="Z498" s="272" t="e">
        <f>#REF!&amp;#REF!</f>
        <v>#REF!</v>
      </c>
      <c r="AA498" s="272"/>
    </row>
    <row r="499" spans="15:27" ht="14.25" x14ac:dyDescent="0.15">
      <c r="O499" s="10" t="e">
        <f>IF(OR(AND(#REF!="知的",#REF!="陸上"),R499="×"),Q499,P499)</f>
        <v>#REF!</v>
      </c>
      <c r="P499" s="10" t="str">
        <f>IFERROR(IF(#REF!="ﾎﾞｳﾘﾝｸﾞ","◎",IF(OR(#REF!="陸上",#REF!="水泳",#REF!="卓球",#REF!="ﾎﾞｯﾁｬ",#REF!="ﾌﾗｲﾝｸﾞﾃﾞｨｽｸ",#REF!="ｱｰﾁｪﾘｰ",#REF!="砲丸投4.0kg"),INDEX(判定,MATCH(リスト!X499,縦リスト,0),MATCH(#REF!,横リスト,0)),"")),"×")</f>
        <v>×</v>
      </c>
      <c r="Q499" s="10" t="e">
        <f>IF(#REF!="","",IFERROR(IF(AND(#REF!="知的",#REF!="陸上"),INDEX(判定２,MATCH(リスト!Z499,縦リスト２,0),MATCH(#REF!,横リスト,0)),"×"),""))</f>
        <v>#REF!</v>
      </c>
      <c r="R499" s="10" t="str">
        <f>IFERROR(IF(AND(#REF!="精神",#REF!="陸上"),INDEX(判定２,MATCH(リスト!Z499,縦リスト２,0),MATCH(M499,横リスト,0)),""),"×")</f>
        <v>×</v>
      </c>
      <c r="S499" s="10" t="e">
        <f>IF(OR(AND(#REF!="知的",#REF!="陸上"),R499="×"),Q499,P499)</f>
        <v>#REF!</v>
      </c>
      <c r="T499" s="8" t="str">
        <f t="shared" si="7"/>
        <v>　</v>
      </c>
      <c r="X49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499" s="272"/>
      <c r="Z499" s="272" t="e">
        <f>#REF!&amp;#REF!</f>
        <v>#REF!</v>
      </c>
      <c r="AA499" s="272"/>
    </row>
    <row r="500" spans="15:27" ht="14.25" x14ac:dyDescent="0.15">
      <c r="O500" s="10" t="e">
        <f>IF(OR(AND(#REF!="知的",#REF!="陸上"),R500="×"),Q500,P500)</f>
        <v>#REF!</v>
      </c>
      <c r="P500" s="10" t="str">
        <f>IFERROR(IF(#REF!="ﾎﾞｳﾘﾝｸﾞ","◎",IF(OR(#REF!="陸上",#REF!="水泳",#REF!="卓球",#REF!="ﾎﾞｯﾁｬ",#REF!="ﾌﾗｲﾝｸﾞﾃﾞｨｽｸ",#REF!="ｱｰﾁｪﾘｰ",#REF!="砲丸投4.0kg"),INDEX(判定,MATCH(リスト!X500,縦リスト,0),MATCH(#REF!,横リスト,0)),"")),"×")</f>
        <v>×</v>
      </c>
      <c r="Q500" s="10" t="e">
        <f>IF(#REF!="","",IFERROR(IF(AND(#REF!="知的",#REF!="陸上"),INDEX(判定２,MATCH(リスト!Z500,縦リスト２,0),MATCH(#REF!,横リスト,0)),"×"),""))</f>
        <v>#REF!</v>
      </c>
      <c r="R500" s="10" t="str">
        <f>IFERROR(IF(AND(#REF!="精神",#REF!="陸上"),INDEX(判定２,MATCH(リスト!Z500,縦リスト２,0),MATCH(M500,横リスト,0)),""),"×")</f>
        <v>×</v>
      </c>
      <c r="S500" s="10" t="e">
        <f>IF(OR(AND(#REF!="知的",#REF!="陸上"),R500="×"),Q500,P500)</f>
        <v>#REF!</v>
      </c>
      <c r="T500" s="8" t="str">
        <f t="shared" si="7"/>
        <v>　</v>
      </c>
      <c r="X50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00" s="272"/>
      <c r="Z500" s="272" t="e">
        <f>#REF!&amp;#REF!</f>
        <v>#REF!</v>
      </c>
      <c r="AA500" s="272"/>
    </row>
    <row r="501" spans="15:27" ht="14.25" x14ac:dyDescent="0.15">
      <c r="O501" s="10" t="e">
        <f>IF(OR(AND(#REF!="知的",#REF!="陸上"),R501="×"),Q501,P501)</f>
        <v>#REF!</v>
      </c>
      <c r="P501" s="10" t="str">
        <f>IFERROR(IF(#REF!="ﾎﾞｳﾘﾝｸﾞ","◎",IF(OR(#REF!="陸上",#REF!="水泳",#REF!="卓球",#REF!="ﾎﾞｯﾁｬ",#REF!="ﾌﾗｲﾝｸﾞﾃﾞｨｽｸ",#REF!="ｱｰﾁｪﾘｰ",#REF!="砲丸投4.0kg"),INDEX(判定,MATCH(リスト!X501,縦リスト,0),MATCH(#REF!,横リスト,0)),"")),"×")</f>
        <v>×</v>
      </c>
      <c r="Q501" s="10" t="e">
        <f>IF(#REF!="","",IFERROR(IF(AND(#REF!="知的",#REF!="陸上"),INDEX(判定２,MATCH(リスト!Z501,縦リスト２,0),MATCH(#REF!,横リスト,0)),"×"),""))</f>
        <v>#REF!</v>
      </c>
      <c r="R501" s="10" t="str">
        <f>IFERROR(IF(AND(#REF!="精神",#REF!="陸上"),INDEX(判定２,MATCH(リスト!Z501,縦リスト２,0),MATCH(M501,横リスト,0)),""),"×")</f>
        <v>×</v>
      </c>
      <c r="S501" s="10" t="e">
        <f>IF(OR(AND(#REF!="知的",#REF!="陸上"),R501="×"),Q501,P501)</f>
        <v>#REF!</v>
      </c>
      <c r="T501" s="8" t="str">
        <f t="shared" si="7"/>
        <v>　</v>
      </c>
      <c r="X50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01" s="272"/>
      <c r="Z501" s="272" t="e">
        <f>#REF!&amp;#REF!</f>
        <v>#REF!</v>
      </c>
      <c r="AA501" s="272"/>
    </row>
    <row r="502" spans="15:27" ht="14.25" x14ac:dyDescent="0.15">
      <c r="O502" s="10" t="e">
        <f>IF(OR(AND(#REF!="知的",#REF!="陸上"),R502="×"),Q502,P502)</f>
        <v>#REF!</v>
      </c>
      <c r="P502" s="10" t="str">
        <f>IFERROR(IF(#REF!="ﾎﾞｳﾘﾝｸﾞ","◎",IF(OR(#REF!="陸上",#REF!="水泳",#REF!="卓球",#REF!="ﾎﾞｯﾁｬ",#REF!="ﾌﾗｲﾝｸﾞﾃﾞｨｽｸ",#REF!="ｱｰﾁｪﾘｰ",#REF!="砲丸投4.0kg"),INDEX(判定,MATCH(リスト!X502,縦リスト,0),MATCH(#REF!,横リスト,0)),"")),"×")</f>
        <v>×</v>
      </c>
      <c r="Q502" s="10" t="e">
        <f>IF(#REF!="","",IFERROR(IF(AND(#REF!="知的",#REF!="陸上"),INDEX(判定２,MATCH(リスト!Z502,縦リスト２,0),MATCH(#REF!,横リスト,0)),"×"),""))</f>
        <v>#REF!</v>
      </c>
      <c r="R502" s="10" t="str">
        <f>IFERROR(IF(AND(#REF!="精神",#REF!="陸上"),INDEX(判定２,MATCH(リスト!Z502,縦リスト２,0),MATCH(M502,横リスト,0)),""),"×")</f>
        <v>×</v>
      </c>
      <c r="S502" s="10" t="e">
        <f>IF(OR(AND(#REF!="知的",#REF!="陸上"),R502="×"),Q502,P502)</f>
        <v>#REF!</v>
      </c>
      <c r="T502" s="8" t="str">
        <f t="shared" si="7"/>
        <v>　</v>
      </c>
      <c r="X50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02" s="272"/>
      <c r="Z502" s="272" t="e">
        <f>#REF!&amp;#REF!</f>
        <v>#REF!</v>
      </c>
      <c r="AA502" s="272"/>
    </row>
    <row r="503" spans="15:27" ht="14.25" x14ac:dyDescent="0.15">
      <c r="O503" s="10" t="e">
        <f>IF(OR(AND(#REF!="知的",#REF!="陸上"),R503="×"),Q503,P503)</f>
        <v>#REF!</v>
      </c>
      <c r="P503" s="10" t="str">
        <f>IFERROR(IF(#REF!="ﾎﾞｳﾘﾝｸﾞ","◎",IF(OR(#REF!="陸上",#REF!="水泳",#REF!="卓球",#REF!="ﾎﾞｯﾁｬ",#REF!="ﾌﾗｲﾝｸﾞﾃﾞｨｽｸ",#REF!="ｱｰﾁｪﾘｰ",#REF!="砲丸投4.0kg"),INDEX(判定,MATCH(リスト!X503,縦リスト,0),MATCH(#REF!,横リスト,0)),"")),"×")</f>
        <v>×</v>
      </c>
      <c r="Q503" s="10" t="e">
        <f>IF(#REF!="","",IFERROR(IF(AND(#REF!="知的",#REF!="陸上"),INDEX(判定２,MATCH(リスト!Z503,縦リスト２,0),MATCH(#REF!,横リスト,0)),"×"),""))</f>
        <v>#REF!</v>
      </c>
      <c r="R503" s="10" t="str">
        <f>IFERROR(IF(AND(#REF!="精神",#REF!="陸上"),INDEX(判定２,MATCH(リスト!Z503,縦リスト２,0),MATCH(M503,横リスト,0)),""),"×")</f>
        <v>×</v>
      </c>
      <c r="S503" s="10" t="e">
        <f>IF(OR(AND(#REF!="知的",#REF!="陸上"),R503="×"),Q503,P503)</f>
        <v>#REF!</v>
      </c>
      <c r="T503" s="8" t="str">
        <f t="shared" si="7"/>
        <v>　</v>
      </c>
      <c r="X50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03" s="272"/>
      <c r="Z503" s="272" t="e">
        <f>#REF!&amp;#REF!</f>
        <v>#REF!</v>
      </c>
      <c r="AA503" s="272"/>
    </row>
    <row r="504" spans="15:27" ht="14.25" x14ac:dyDescent="0.15">
      <c r="O504" s="10" t="e">
        <f>IF(OR(AND(#REF!="知的",#REF!="陸上"),R504="×"),Q504,P504)</f>
        <v>#REF!</v>
      </c>
      <c r="P504" s="10" t="str">
        <f>IFERROR(IF(#REF!="ﾎﾞｳﾘﾝｸﾞ","◎",IF(OR(#REF!="陸上",#REF!="水泳",#REF!="卓球",#REF!="ﾎﾞｯﾁｬ",#REF!="ﾌﾗｲﾝｸﾞﾃﾞｨｽｸ",#REF!="ｱｰﾁｪﾘｰ",#REF!="砲丸投4.0kg"),INDEX(判定,MATCH(リスト!X504,縦リスト,0),MATCH(#REF!,横リスト,0)),"")),"×")</f>
        <v>×</v>
      </c>
      <c r="Q504" s="10" t="e">
        <f>IF(#REF!="","",IFERROR(IF(AND(#REF!="知的",#REF!="陸上"),INDEX(判定２,MATCH(リスト!Z504,縦リスト２,0),MATCH(#REF!,横リスト,0)),"×"),""))</f>
        <v>#REF!</v>
      </c>
      <c r="R504" s="10" t="str">
        <f>IFERROR(IF(AND(#REF!="精神",#REF!="陸上"),INDEX(判定２,MATCH(リスト!Z504,縦リスト２,0),MATCH(M504,横リスト,0)),""),"×")</f>
        <v>×</v>
      </c>
      <c r="S504" s="10" t="e">
        <f>IF(OR(AND(#REF!="知的",#REF!="陸上"),R504="×"),Q504,P504)</f>
        <v>#REF!</v>
      </c>
      <c r="T504" s="8" t="str">
        <f t="shared" si="7"/>
        <v>　</v>
      </c>
      <c r="X50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04" s="272"/>
      <c r="Z504" s="272" t="e">
        <f>#REF!&amp;#REF!</f>
        <v>#REF!</v>
      </c>
      <c r="AA504" s="272"/>
    </row>
    <row r="505" spans="15:27" ht="14.25" x14ac:dyDescent="0.15">
      <c r="O505" s="10" t="e">
        <f>IF(OR(AND(#REF!="知的",#REF!="陸上"),R505="×"),Q505,P505)</f>
        <v>#REF!</v>
      </c>
      <c r="P505" s="10" t="str">
        <f>IFERROR(IF(#REF!="ﾎﾞｳﾘﾝｸﾞ","◎",IF(OR(#REF!="陸上",#REF!="水泳",#REF!="卓球",#REF!="ﾎﾞｯﾁｬ",#REF!="ﾌﾗｲﾝｸﾞﾃﾞｨｽｸ",#REF!="ｱｰﾁｪﾘｰ",#REF!="砲丸投4.0kg"),INDEX(判定,MATCH(リスト!X505,縦リスト,0),MATCH(#REF!,横リスト,0)),"")),"×")</f>
        <v>×</v>
      </c>
      <c r="Q505" s="10" t="e">
        <f>IF(#REF!="","",IFERROR(IF(AND(#REF!="知的",#REF!="陸上"),INDEX(判定２,MATCH(リスト!Z505,縦リスト２,0),MATCH(#REF!,横リスト,0)),"×"),""))</f>
        <v>#REF!</v>
      </c>
      <c r="R505" s="10" t="str">
        <f>IFERROR(IF(AND(#REF!="精神",#REF!="陸上"),INDEX(判定２,MATCH(リスト!Z505,縦リスト２,0),MATCH(M505,横リスト,0)),""),"×")</f>
        <v>×</v>
      </c>
      <c r="S505" s="10" t="e">
        <f>IF(OR(AND(#REF!="知的",#REF!="陸上"),R505="×"),Q505,P505)</f>
        <v>#REF!</v>
      </c>
      <c r="T505" s="8" t="str">
        <f t="shared" si="7"/>
        <v>　</v>
      </c>
      <c r="X50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05" s="272"/>
      <c r="Z505" s="272" t="e">
        <f>#REF!&amp;#REF!</f>
        <v>#REF!</v>
      </c>
      <c r="AA505" s="272"/>
    </row>
    <row r="506" spans="15:27" ht="14.25" x14ac:dyDescent="0.15">
      <c r="O506" s="10" t="e">
        <f>IF(OR(AND(#REF!="知的",#REF!="陸上"),R506="×"),Q506,P506)</f>
        <v>#REF!</v>
      </c>
      <c r="P506" s="10" t="str">
        <f>IFERROR(IF(#REF!="ﾎﾞｳﾘﾝｸﾞ","◎",IF(OR(#REF!="陸上",#REF!="水泳",#REF!="卓球",#REF!="ﾎﾞｯﾁｬ",#REF!="ﾌﾗｲﾝｸﾞﾃﾞｨｽｸ",#REF!="ｱｰﾁｪﾘｰ",#REF!="砲丸投4.0kg"),INDEX(判定,MATCH(リスト!X506,縦リスト,0),MATCH(#REF!,横リスト,0)),"")),"×")</f>
        <v>×</v>
      </c>
      <c r="Q506" s="10" t="e">
        <f>IF(#REF!="","",IFERROR(IF(AND(#REF!="知的",#REF!="陸上"),INDEX(判定２,MATCH(リスト!Z506,縦リスト２,0),MATCH(#REF!,横リスト,0)),"×"),""))</f>
        <v>#REF!</v>
      </c>
      <c r="R506" s="10" t="str">
        <f>IFERROR(IF(AND(#REF!="精神",#REF!="陸上"),INDEX(判定２,MATCH(リスト!Z506,縦リスト２,0),MATCH(M506,横リスト,0)),""),"×")</f>
        <v>×</v>
      </c>
      <c r="S506" s="10" t="e">
        <f>IF(OR(AND(#REF!="知的",#REF!="陸上"),R506="×"),Q506,P506)</f>
        <v>#REF!</v>
      </c>
      <c r="T506" s="8" t="str">
        <f t="shared" si="7"/>
        <v>　</v>
      </c>
      <c r="X50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06" s="272"/>
      <c r="Z506" s="272" t="e">
        <f>#REF!&amp;#REF!</f>
        <v>#REF!</v>
      </c>
      <c r="AA506" s="272"/>
    </row>
    <row r="507" spans="15:27" ht="14.25" x14ac:dyDescent="0.15">
      <c r="O507" s="10" t="e">
        <f>IF(OR(AND(#REF!="知的",#REF!="陸上"),R507="×"),Q507,P507)</f>
        <v>#REF!</v>
      </c>
      <c r="P507" s="10" t="str">
        <f>IFERROR(IF(#REF!="ﾎﾞｳﾘﾝｸﾞ","◎",IF(OR(#REF!="陸上",#REF!="水泳",#REF!="卓球",#REF!="ﾎﾞｯﾁｬ",#REF!="ﾌﾗｲﾝｸﾞﾃﾞｨｽｸ",#REF!="ｱｰﾁｪﾘｰ",#REF!="砲丸投4.0kg"),INDEX(判定,MATCH(リスト!X507,縦リスト,0),MATCH(#REF!,横リスト,0)),"")),"×")</f>
        <v>×</v>
      </c>
      <c r="Q507" s="10" t="e">
        <f>IF(#REF!="","",IFERROR(IF(AND(#REF!="知的",#REF!="陸上"),INDEX(判定２,MATCH(リスト!Z507,縦リスト２,0),MATCH(#REF!,横リスト,0)),"×"),""))</f>
        <v>#REF!</v>
      </c>
      <c r="R507" s="10" t="str">
        <f>IFERROR(IF(AND(#REF!="精神",#REF!="陸上"),INDEX(判定２,MATCH(リスト!Z507,縦リスト２,0),MATCH(M507,横リスト,0)),""),"×")</f>
        <v>×</v>
      </c>
      <c r="S507" s="10" t="e">
        <f>IF(OR(AND(#REF!="知的",#REF!="陸上"),R507="×"),Q507,P507)</f>
        <v>#REF!</v>
      </c>
      <c r="T507" s="8" t="str">
        <f t="shared" si="7"/>
        <v>　</v>
      </c>
      <c r="X50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07" s="272"/>
      <c r="Z507" s="272" t="e">
        <f>#REF!&amp;#REF!</f>
        <v>#REF!</v>
      </c>
      <c r="AA507" s="272"/>
    </row>
    <row r="508" spans="15:27" ht="14.25" x14ac:dyDescent="0.15">
      <c r="O508" s="10" t="e">
        <f>IF(OR(AND(#REF!="知的",#REF!="陸上"),R508="×"),Q508,P508)</f>
        <v>#REF!</v>
      </c>
      <c r="P508" s="10" t="str">
        <f>IFERROR(IF(#REF!="ﾎﾞｳﾘﾝｸﾞ","◎",IF(OR(#REF!="陸上",#REF!="水泳",#REF!="卓球",#REF!="ﾎﾞｯﾁｬ",#REF!="ﾌﾗｲﾝｸﾞﾃﾞｨｽｸ",#REF!="ｱｰﾁｪﾘｰ",#REF!="砲丸投4.0kg"),INDEX(判定,MATCH(リスト!X508,縦リスト,0),MATCH(#REF!,横リスト,0)),"")),"×")</f>
        <v>×</v>
      </c>
      <c r="Q508" s="10" t="e">
        <f>IF(#REF!="","",IFERROR(IF(AND(#REF!="知的",#REF!="陸上"),INDEX(判定２,MATCH(リスト!Z508,縦リスト２,0),MATCH(#REF!,横リスト,0)),"×"),""))</f>
        <v>#REF!</v>
      </c>
      <c r="R508" s="10" t="str">
        <f>IFERROR(IF(AND(#REF!="精神",#REF!="陸上"),INDEX(判定２,MATCH(リスト!Z508,縦リスト２,0),MATCH(M508,横リスト,0)),""),"×")</f>
        <v>×</v>
      </c>
      <c r="S508" s="10" t="e">
        <f>IF(OR(AND(#REF!="知的",#REF!="陸上"),R508="×"),Q508,P508)</f>
        <v>#REF!</v>
      </c>
      <c r="T508" s="8" t="str">
        <f t="shared" si="7"/>
        <v>　</v>
      </c>
      <c r="X50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08" s="272"/>
      <c r="Z508" s="272" t="e">
        <f>#REF!&amp;#REF!</f>
        <v>#REF!</v>
      </c>
      <c r="AA508" s="272"/>
    </row>
    <row r="509" spans="15:27" ht="14.25" x14ac:dyDescent="0.15">
      <c r="O509" s="10" t="e">
        <f>IF(OR(AND(#REF!="知的",#REF!="陸上"),R509="×"),Q509,P509)</f>
        <v>#REF!</v>
      </c>
      <c r="P509" s="10" t="str">
        <f>IFERROR(IF(#REF!="ﾎﾞｳﾘﾝｸﾞ","◎",IF(OR(#REF!="陸上",#REF!="水泳",#REF!="卓球",#REF!="ﾎﾞｯﾁｬ",#REF!="ﾌﾗｲﾝｸﾞﾃﾞｨｽｸ",#REF!="ｱｰﾁｪﾘｰ",#REF!="砲丸投4.0kg"),INDEX(判定,MATCH(リスト!X509,縦リスト,0),MATCH(#REF!,横リスト,0)),"")),"×")</f>
        <v>×</v>
      </c>
      <c r="Q509" s="10" t="e">
        <f>IF(#REF!="","",IFERROR(IF(AND(#REF!="知的",#REF!="陸上"),INDEX(判定２,MATCH(リスト!Z509,縦リスト２,0),MATCH(#REF!,横リスト,0)),"×"),""))</f>
        <v>#REF!</v>
      </c>
      <c r="R509" s="10" t="str">
        <f>IFERROR(IF(AND(#REF!="精神",#REF!="陸上"),INDEX(判定２,MATCH(リスト!Z509,縦リスト２,0),MATCH(M509,横リスト,0)),""),"×")</f>
        <v>×</v>
      </c>
      <c r="S509" s="10" t="e">
        <f>IF(OR(AND(#REF!="知的",#REF!="陸上"),R509="×"),Q509,P509)</f>
        <v>#REF!</v>
      </c>
      <c r="T509" s="8" t="str">
        <f t="shared" si="7"/>
        <v>　</v>
      </c>
      <c r="X50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09" s="272"/>
      <c r="Z509" s="272" t="e">
        <f>#REF!&amp;#REF!</f>
        <v>#REF!</v>
      </c>
      <c r="AA509" s="272"/>
    </row>
    <row r="510" spans="15:27" ht="14.25" x14ac:dyDescent="0.15">
      <c r="O510" s="10" t="e">
        <f>IF(OR(AND(#REF!="知的",#REF!="陸上"),R510="×"),Q510,P510)</f>
        <v>#REF!</v>
      </c>
      <c r="P510" s="10" t="str">
        <f>IFERROR(IF(#REF!="ﾎﾞｳﾘﾝｸﾞ","◎",IF(OR(#REF!="陸上",#REF!="水泳",#REF!="卓球",#REF!="ﾎﾞｯﾁｬ",#REF!="ﾌﾗｲﾝｸﾞﾃﾞｨｽｸ",#REF!="ｱｰﾁｪﾘｰ",#REF!="砲丸投4.0kg"),INDEX(判定,MATCH(リスト!X510,縦リスト,0),MATCH(#REF!,横リスト,0)),"")),"×")</f>
        <v>×</v>
      </c>
      <c r="Q510" s="10" t="e">
        <f>IF(#REF!="","",IFERROR(IF(AND(#REF!="知的",#REF!="陸上"),INDEX(判定２,MATCH(リスト!Z510,縦リスト２,0),MATCH(#REF!,横リスト,0)),"×"),""))</f>
        <v>#REF!</v>
      </c>
      <c r="R510" s="10" t="str">
        <f>IFERROR(IF(AND(#REF!="精神",#REF!="陸上"),INDEX(判定２,MATCH(リスト!Z510,縦リスト２,0),MATCH(M510,横リスト,0)),""),"×")</f>
        <v>×</v>
      </c>
      <c r="S510" s="10" t="e">
        <f>IF(OR(AND(#REF!="知的",#REF!="陸上"),R510="×"),Q510,P510)</f>
        <v>#REF!</v>
      </c>
      <c r="T510" s="8" t="str">
        <f t="shared" si="7"/>
        <v>　</v>
      </c>
      <c r="X51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10" s="272"/>
      <c r="Z510" s="272" t="e">
        <f>#REF!&amp;#REF!</f>
        <v>#REF!</v>
      </c>
      <c r="AA510" s="272"/>
    </row>
    <row r="511" spans="15:27" ht="14.25" x14ac:dyDescent="0.15">
      <c r="O511" s="10" t="e">
        <f>IF(OR(AND(#REF!="知的",#REF!="陸上"),R511="×"),Q511,P511)</f>
        <v>#REF!</v>
      </c>
      <c r="P511" s="10" t="str">
        <f>IFERROR(IF(#REF!="ﾎﾞｳﾘﾝｸﾞ","◎",IF(OR(#REF!="陸上",#REF!="水泳",#REF!="卓球",#REF!="ﾎﾞｯﾁｬ",#REF!="ﾌﾗｲﾝｸﾞﾃﾞｨｽｸ",#REF!="ｱｰﾁｪﾘｰ",#REF!="砲丸投4.0kg"),INDEX(判定,MATCH(リスト!X511,縦リスト,0),MATCH(#REF!,横リスト,0)),"")),"×")</f>
        <v>×</v>
      </c>
      <c r="Q511" s="10" t="e">
        <f>IF(#REF!="","",IFERROR(IF(AND(#REF!="知的",#REF!="陸上"),INDEX(判定２,MATCH(リスト!Z511,縦リスト２,0),MATCH(#REF!,横リスト,0)),"×"),""))</f>
        <v>#REF!</v>
      </c>
      <c r="R511" s="10" t="str">
        <f>IFERROR(IF(AND(#REF!="精神",#REF!="陸上"),INDEX(判定２,MATCH(リスト!Z511,縦リスト２,0),MATCH(M511,横リスト,0)),""),"×")</f>
        <v>×</v>
      </c>
      <c r="S511" s="10" t="e">
        <f>IF(OR(AND(#REF!="知的",#REF!="陸上"),R511="×"),Q511,P511)</f>
        <v>#REF!</v>
      </c>
      <c r="T511" s="8" t="str">
        <f t="shared" si="7"/>
        <v>　</v>
      </c>
      <c r="X51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11" s="272"/>
      <c r="Z511" s="272" t="e">
        <f>#REF!&amp;#REF!</f>
        <v>#REF!</v>
      </c>
      <c r="AA511" s="272"/>
    </row>
    <row r="512" spans="15:27" ht="14.25" x14ac:dyDescent="0.15">
      <c r="O512" s="10" t="e">
        <f>IF(OR(AND(#REF!="知的",#REF!="陸上"),R512="×"),Q512,P512)</f>
        <v>#REF!</v>
      </c>
      <c r="P512" s="10" t="str">
        <f>IFERROR(IF(#REF!="ﾎﾞｳﾘﾝｸﾞ","◎",IF(OR(#REF!="陸上",#REF!="水泳",#REF!="卓球",#REF!="ﾎﾞｯﾁｬ",#REF!="ﾌﾗｲﾝｸﾞﾃﾞｨｽｸ",#REF!="ｱｰﾁｪﾘｰ",#REF!="砲丸投4.0kg"),INDEX(判定,MATCH(リスト!X512,縦リスト,0),MATCH(#REF!,横リスト,0)),"")),"×")</f>
        <v>×</v>
      </c>
      <c r="Q512" s="10" t="e">
        <f>IF(#REF!="","",IFERROR(IF(AND(#REF!="知的",#REF!="陸上"),INDEX(判定２,MATCH(リスト!Z512,縦リスト２,0),MATCH(#REF!,横リスト,0)),"×"),""))</f>
        <v>#REF!</v>
      </c>
      <c r="R512" s="10" t="str">
        <f>IFERROR(IF(AND(#REF!="精神",#REF!="陸上"),INDEX(判定２,MATCH(リスト!Z512,縦リスト２,0),MATCH(M512,横リスト,0)),""),"×")</f>
        <v>×</v>
      </c>
      <c r="S512" s="10" t="e">
        <f>IF(OR(AND(#REF!="知的",#REF!="陸上"),R512="×"),Q512,P512)</f>
        <v>#REF!</v>
      </c>
      <c r="T512" s="8" t="str">
        <f t="shared" si="7"/>
        <v>　</v>
      </c>
      <c r="X51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12" s="272"/>
      <c r="Z512" s="272" t="e">
        <f>#REF!&amp;#REF!</f>
        <v>#REF!</v>
      </c>
      <c r="AA512" s="272"/>
    </row>
    <row r="513" spans="15:27" ht="14.25" x14ac:dyDescent="0.15">
      <c r="O513" s="10" t="e">
        <f>IF(OR(AND(#REF!="知的",#REF!="陸上"),R513="×"),Q513,P513)</f>
        <v>#REF!</v>
      </c>
      <c r="P513" s="10" t="str">
        <f>IFERROR(IF(#REF!="ﾎﾞｳﾘﾝｸﾞ","◎",IF(OR(#REF!="陸上",#REF!="水泳",#REF!="卓球",#REF!="ﾎﾞｯﾁｬ",#REF!="ﾌﾗｲﾝｸﾞﾃﾞｨｽｸ",#REF!="ｱｰﾁｪﾘｰ",#REF!="砲丸投4.0kg"),INDEX(判定,MATCH(リスト!X513,縦リスト,0),MATCH(#REF!,横リスト,0)),"")),"×")</f>
        <v>×</v>
      </c>
      <c r="Q513" s="10" t="e">
        <f>IF(#REF!="","",IFERROR(IF(AND(#REF!="知的",#REF!="陸上"),INDEX(判定２,MATCH(リスト!Z513,縦リスト２,0),MATCH(#REF!,横リスト,0)),"×"),""))</f>
        <v>#REF!</v>
      </c>
      <c r="R513" s="10" t="str">
        <f>IFERROR(IF(AND(#REF!="精神",#REF!="陸上"),INDEX(判定２,MATCH(リスト!Z513,縦リスト２,0),MATCH(M513,横リスト,0)),""),"×")</f>
        <v>×</v>
      </c>
      <c r="S513" s="10" t="e">
        <f>IF(OR(AND(#REF!="知的",#REF!="陸上"),R513="×"),Q513,P513)</f>
        <v>#REF!</v>
      </c>
      <c r="T513" s="8" t="str">
        <f t="shared" si="7"/>
        <v>　</v>
      </c>
      <c r="X51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13" s="272"/>
      <c r="Z513" s="272" t="e">
        <f>#REF!&amp;#REF!</f>
        <v>#REF!</v>
      </c>
      <c r="AA513" s="272"/>
    </row>
    <row r="514" spans="15:27" ht="14.25" x14ac:dyDescent="0.15">
      <c r="O514" s="10" t="e">
        <f>IF(OR(AND(#REF!="知的",#REF!="陸上"),R514="×"),Q514,P514)</f>
        <v>#REF!</v>
      </c>
      <c r="P514" s="10" t="str">
        <f>IFERROR(IF(#REF!="ﾎﾞｳﾘﾝｸﾞ","◎",IF(OR(#REF!="陸上",#REF!="水泳",#REF!="卓球",#REF!="ﾎﾞｯﾁｬ",#REF!="ﾌﾗｲﾝｸﾞﾃﾞｨｽｸ",#REF!="ｱｰﾁｪﾘｰ",#REF!="砲丸投4.0kg"),INDEX(判定,MATCH(リスト!X514,縦リスト,0),MATCH(#REF!,横リスト,0)),"")),"×")</f>
        <v>×</v>
      </c>
      <c r="Q514" s="10" t="e">
        <f>IF(#REF!="","",IFERROR(IF(AND(#REF!="知的",#REF!="陸上"),INDEX(判定２,MATCH(リスト!Z514,縦リスト２,0),MATCH(#REF!,横リスト,0)),"×"),""))</f>
        <v>#REF!</v>
      </c>
      <c r="R514" s="10" t="str">
        <f>IFERROR(IF(AND(#REF!="精神",#REF!="陸上"),INDEX(判定２,MATCH(リスト!Z514,縦リスト２,0),MATCH(M514,横リスト,0)),""),"×")</f>
        <v>×</v>
      </c>
      <c r="S514" s="10" t="e">
        <f>IF(OR(AND(#REF!="知的",#REF!="陸上"),R514="×"),Q514,P514)</f>
        <v>#REF!</v>
      </c>
      <c r="T514" s="8" t="str">
        <f t="shared" si="7"/>
        <v>　</v>
      </c>
      <c r="X51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14" s="272"/>
      <c r="Z514" s="272" t="e">
        <f>#REF!&amp;#REF!</f>
        <v>#REF!</v>
      </c>
      <c r="AA514" s="272"/>
    </row>
    <row r="515" spans="15:27" ht="14.25" x14ac:dyDescent="0.15">
      <c r="O515" s="10" t="e">
        <f>IF(OR(AND(#REF!="知的",#REF!="陸上"),R515="×"),Q515,P515)</f>
        <v>#REF!</v>
      </c>
      <c r="P515" s="10" t="str">
        <f>IFERROR(IF(#REF!="ﾎﾞｳﾘﾝｸﾞ","◎",IF(OR(#REF!="陸上",#REF!="水泳",#REF!="卓球",#REF!="ﾎﾞｯﾁｬ",#REF!="ﾌﾗｲﾝｸﾞﾃﾞｨｽｸ",#REF!="ｱｰﾁｪﾘｰ",#REF!="砲丸投4.0kg"),INDEX(判定,MATCH(リスト!X515,縦リスト,0),MATCH(#REF!,横リスト,0)),"")),"×")</f>
        <v>×</v>
      </c>
      <c r="Q515" s="10" t="e">
        <f>IF(#REF!="","",IFERROR(IF(AND(#REF!="知的",#REF!="陸上"),INDEX(判定２,MATCH(リスト!Z515,縦リスト２,0),MATCH(#REF!,横リスト,0)),"×"),""))</f>
        <v>#REF!</v>
      </c>
      <c r="R515" s="10" t="str">
        <f>IFERROR(IF(AND(#REF!="精神",#REF!="陸上"),INDEX(判定２,MATCH(リスト!Z515,縦リスト２,0),MATCH(M515,横リスト,0)),""),"×")</f>
        <v>×</v>
      </c>
      <c r="S515" s="10" t="e">
        <f>IF(OR(AND(#REF!="知的",#REF!="陸上"),R515="×"),Q515,P515)</f>
        <v>#REF!</v>
      </c>
      <c r="T515" s="8" t="str">
        <f t="shared" si="7"/>
        <v>　</v>
      </c>
      <c r="X51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15" s="272"/>
      <c r="Z515" s="272" t="e">
        <f>#REF!&amp;#REF!</f>
        <v>#REF!</v>
      </c>
      <c r="AA515" s="272"/>
    </row>
    <row r="516" spans="15:27" ht="14.25" x14ac:dyDescent="0.15">
      <c r="O516" s="10" t="e">
        <f>IF(OR(AND(#REF!="知的",#REF!="陸上"),R516="×"),Q516,P516)</f>
        <v>#REF!</v>
      </c>
      <c r="P516" s="10" t="str">
        <f>IFERROR(IF(#REF!="ﾎﾞｳﾘﾝｸﾞ","◎",IF(OR(#REF!="陸上",#REF!="水泳",#REF!="卓球",#REF!="ﾎﾞｯﾁｬ",#REF!="ﾌﾗｲﾝｸﾞﾃﾞｨｽｸ",#REF!="ｱｰﾁｪﾘｰ",#REF!="砲丸投4.0kg"),INDEX(判定,MATCH(リスト!X516,縦リスト,0),MATCH(#REF!,横リスト,0)),"")),"×")</f>
        <v>×</v>
      </c>
      <c r="Q516" s="10" t="e">
        <f>IF(#REF!="","",IFERROR(IF(AND(#REF!="知的",#REF!="陸上"),INDEX(判定２,MATCH(リスト!Z516,縦リスト２,0),MATCH(#REF!,横リスト,0)),"×"),""))</f>
        <v>#REF!</v>
      </c>
      <c r="R516" s="10" t="str">
        <f>IFERROR(IF(AND(#REF!="精神",#REF!="陸上"),INDEX(判定２,MATCH(リスト!Z516,縦リスト２,0),MATCH(M516,横リスト,0)),""),"×")</f>
        <v>×</v>
      </c>
      <c r="S516" s="10" t="e">
        <f>IF(OR(AND(#REF!="知的",#REF!="陸上"),R516="×"),Q516,P516)</f>
        <v>#REF!</v>
      </c>
      <c r="T516" s="8" t="str">
        <f t="shared" ref="T516:T579" si="8">N518&amp;"　"&amp;L518</f>
        <v>　</v>
      </c>
      <c r="X51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16" s="272"/>
      <c r="Z516" s="272" t="e">
        <f>#REF!&amp;#REF!</f>
        <v>#REF!</v>
      </c>
      <c r="AA516" s="272"/>
    </row>
    <row r="517" spans="15:27" ht="14.25" x14ac:dyDescent="0.15">
      <c r="O517" s="10" t="e">
        <f>IF(OR(AND(#REF!="知的",#REF!="陸上"),R517="×"),Q517,P517)</f>
        <v>#REF!</v>
      </c>
      <c r="P517" s="10" t="str">
        <f>IFERROR(IF(#REF!="ﾎﾞｳﾘﾝｸﾞ","◎",IF(OR(#REF!="陸上",#REF!="水泳",#REF!="卓球",#REF!="ﾎﾞｯﾁｬ",#REF!="ﾌﾗｲﾝｸﾞﾃﾞｨｽｸ",#REF!="ｱｰﾁｪﾘｰ",#REF!="砲丸投4.0kg"),INDEX(判定,MATCH(リスト!X517,縦リスト,0),MATCH(#REF!,横リスト,0)),"")),"×")</f>
        <v>×</v>
      </c>
      <c r="Q517" s="10" t="e">
        <f>IF(#REF!="","",IFERROR(IF(AND(#REF!="知的",#REF!="陸上"),INDEX(判定２,MATCH(リスト!Z517,縦リスト２,0),MATCH(#REF!,横リスト,0)),"×"),""))</f>
        <v>#REF!</v>
      </c>
      <c r="R517" s="10" t="str">
        <f>IFERROR(IF(AND(#REF!="精神",#REF!="陸上"),INDEX(判定２,MATCH(リスト!Z517,縦リスト２,0),MATCH(M517,横リスト,0)),""),"×")</f>
        <v>×</v>
      </c>
      <c r="S517" s="10" t="e">
        <f>IF(OR(AND(#REF!="知的",#REF!="陸上"),R517="×"),Q517,P517)</f>
        <v>#REF!</v>
      </c>
      <c r="T517" s="8" t="str">
        <f t="shared" si="8"/>
        <v>　</v>
      </c>
      <c r="X51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17" s="272"/>
      <c r="Z517" s="272" t="e">
        <f>#REF!&amp;#REF!</f>
        <v>#REF!</v>
      </c>
      <c r="AA517" s="272"/>
    </row>
    <row r="518" spans="15:27" ht="14.25" x14ac:dyDescent="0.15">
      <c r="O518" s="10" t="e">
        <f>IF(OR(AND(#REF!="知的",#REF!="陸上"),R518="×"),Q518,P518)</f>
        <v>#REF!</v>
      </c>
      <c r="P518" s="10" t="str">
        <f>IFERROR(IF(#REF!="ﾎﾞｳﾘﾝｸﾞ","◎",IF(OR(#REF!="陸上",#REF!="水泳",#REF!="卓球",#REF!="ﾎﾞｯﾁｬ",#REF!="ﾌﾗｲﾝｸﾞﾃﾞｨｽｸ",#REF!="ｱｰﾁｪﾘｰ",#REF!="砲丸投4.0kg"),INDEX(判定,MATCH(リスト!X518,縦リスト,0),MATCH(#REF!,横リスト,0)),"")),"×")</f>
        <v>×</v>
      </c>
      <c r="Q518" s="10" t="e">
        <f>IF(#REF!="","",IFERROR(IF(AND(#REF!="知的",#REF!="陸上"),INDEX(判定２,MATCH(リスト!Z518,縦リスト２,0),MATCH(#REF!,横リスト,0)),"×"),""))</f>
        <v>#REF!</v>
      </c>
      <c r="R518" s="10" t="str">
        <f>IFERROR(IF(AND(#REF!="精神",#REF!="陸上"),INDEX(判定２,MATCH(リスト!Z518,縦リスト２,0),MATCH(M518,横リスト,0)),""),"×")</f>
        <v>×</v>
      </c>
      <c r="S518" s="10" t="e">
        <f>IF(OR(AND(#REF!="知的",#REF!="陸上"),R518="×"),Q518,P518)</f>
        <v>#REF!</v>
      </c>
      <c r="T518" s="8" t="str">
        <f t="shared" si="8"/>
        <v>　</v>
      </c>
      <c r="X51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18" s="272"/>
      <c r="Z518" s="272" t="e">
        <f>#REF!&amp;#REF!</f>
        <v>#REF!</v>
      </c>
      <c r="AA518" s="272"/>
    </row>
    <row r="519" spans="15:27" ht="14.25" x14ac:dyDescent="0.15">
      <c r="O519" s="10" t="e">
        <f>IF(OR(AND(#REF!="知的",#REF!="陸上"),R519="×"),Q519,P519)</f>
        <v>#REF!</v>
      </c>
      <c r="P519" s="10" t="str">
        <f>IFERROR(IF(#REF!="ﾎﾞｳﾘﾝｸﾞ","◎",IF(OR(#REF!="陸上",#REF!="水泳",#REF!="卓球",#REF!="ﾎﾞｯﾁｬ",#REF!="ﾌﾗｲﾝｸﾞﾃﾞｨｽｸ",#REF!="ｱｰﾁｪﾘｰ",#REF!="砲丸投4.0kg"),INDEX(判定,MATCH(リスト!X519,縦リスト,0),MATCH(#REF!,横リスト,0)),"")),"×")</f>
        <v>×</v>
      </c>
      <c r="Q519" s="10" t="e">
        <f>IF(#REF!="","",IFERROR(IF(AND(#REF!="知的",#REF!="陸上"),INDEX(判定２,MATCH(リスト!Z519,縦リスト２,0),MATCH(#REF!,横リスト,0)),"×"),""))</f>
        <v>#REF!</v>
      </c>
      <c r="R519" s="10" t="str">
        <f>IFERROR(IF(AND(#REF!="精神",#REF!="陸上"),INDEX(判定２,MATCH(リスト!Z519,縦リスト２,0),MATCH(M519,横リスト,0)),""),"×")</f>
        <v>×</v>
      </c>
      <c r="S519" s="10" t="e">
        <f>IF(OR(AND(#REF!="知的",#REF!="陸上"),R519="×"),Q519,P519)</f>
        <v>#REF!</v>
      </c>
      <c r="T519" s="8" t="str">
        <f t="shared" si="8"/>
        <v>　</v>
      </c>
      <c r="X51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19" s="272"/>
      <c r="Z519" s="272" t="e">
        <f>#REF!&amp;#REF!</f>
        <v>#REF!</v>
      </c>
      <c r="AA519" s="272"/>
    </row>
    <row r="520" spans="15:27" ht="14.25" x14ac:dyDescent="0.15">
      <c r="O520" s="10" t="e">
        <f>IF(OR(AND(#REF!="知的",#REF!="陸上"),R520="×"),Q520,P520)</f>
        <v>#REF!</v>
      </c>
      <c r="P520" s="10" t="str">
        <f>IFERROR(IF(#REF!="ﾎﾞｳﾘﾝｸﾞ","◎",IF(OR(#REF!="陸上",#REF!="水泳",#REF!="卓球",#REF!="ﾎﾞｯﾁｬ",#REF!="ﾌﾗｲﾝｸﾞﾃﾞｨｽｸ",#REF!="ｱｰﾁｪﾘｰ",#REF!="砲丸投4.0kg"),INDEX(判定,MATCH(リスト!X520,縦リスト,0),MATCH(#REF!,横リスト,0)),"")),"×")</f>
        <v>×</v>
      </c>
      <c r="Q520" s="10" t="e">
        <f>IF(#REF!="","",IFERROR(IF(AND(#REF!="知的",#REF!="陸上"),INDEX(判定２,MATCH(リスト!Z520,縦リスト２,0),MATCH(#REF!,横リスト,0)),"×"),""))</f>
        <v>#REF!</v>
      </c>
      <c r="R520" s="10" t="str">
        <f>IFERROR(IF(AND(#REF!="精神",#REF!="陸上"),INDEX(判定２,MATCH(リスト!Z520,縦リスト２,0),MATCH(M520,横リスト,0)),""),"×")</f>
        <v>×</v>
      </c>
      <c r="S520" s="10" t="e">
        <f>IF(OR(AND(#REF!="知的",#REF!="陸上"),R520="×"),Q520,P520)</f>
        <v>#REF!</v>
      </c>
      <c r="T520" s="8" t="str">
        <f t="shared" si="8"/>
        <v>　</v>
      </c>
      <c r="X52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20" s="272"/>
      <c r="Z520" s="272" t="e">
        <f>#REF!&amp;#REF!</f>
        <v>#REF!</v>
      </c>
      <c r="AA520" s="272"/>
    </row>
    <row r="521" spans="15:27" ht="14.25" x14ac:dyDescent="0.15">
      <c r="O521" s="10" t="e">
        <f>IF(OR(AND(#REF!="知的",#REF!="陸上"),R521="×"),Q521,P521)</f>
        <v>#REF!</v>
      </c>
      <c r="P521" s="10" t="str">
        <f>IFERROR(IF(#REF!="ﾎﾞｳﾘﾝｸﾞ","◎",IF(OR(#REF!="陸上",#REF!="水泳",#REF!="卓球",#REF!="ﾎﾞｯﾁｬ",#REF!="ﾌﾗｲﾝｸﾞﾃﾞｨｽｸ",#REF!="ｱｰﾁｪﾘｰ",#REF!="砲丸投4.0kg"),INDEX(判定,MATCH(リスト!X521,縦リスト,0),MATCH(#REF!,横リスト,0)),"")),"×")</f>
        <v>×</v>
      </c>
      <c r="Q521" s="10" t="e">
        <f>IF(#REF!="","",IFERROR(IF(AND(#REF!="知的",#REF!="陸上"),INDEX(判定２,MATCH(リスト!Z521,縦リスト２,0),MATCH(#REF!,横リスト,0)),"×"),""))</f>
        <v>#REF!</v>
      </c>
      <c r="R521" s="10" t="str">
        <f>IFERROR(IF(AND(#REF!="精神",#REF!="陸上"),INDEX(判定２,MATCH(リスト!Z521,縦リスト２,0),MATCH(M521,横リスト,0)),""),"×")</f>
        <v>×</v>
      </c>
      <c r="S521" s="10" t="e">
        <f>IF(OR(AND(#REF!="知的",#REF!="陸上"),R521="×"),Q521,P521)</f>
        <v>#REF!</v>
      </c>
      <c r="T521" s="8" t="str">
        <f t="shared" si="8"/>
        <v>　</v>
      </c>
      <c r="X52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21" s="272"/>
      <c r="Z521" s="272" t="e">
        <f>#REF!&amp;#REF!</f>
        <v>#REF!</v>
      </c>
      <c r="AA521" s="272"/>
    </row>
    <row r="522" spans="15:27" ht="14.25" x14ac:dyDescent="0.15">
      <c r="O522" s="10" t="e">
        <f>IF(OR(AND(#REF!="知的",#REF!="陸上"),R522="×"),Q522,P522)</f>
        <v>#REF!</v>
      </c>
      <c r="P522" s="10" t="str">
        <f>IFERROR(IF(#REF!="ﾎﾞｳﾘﾝｸﾞ","◎",IF(OR(#REF!="陸上",#REF!="水泳",#REF!="卓球",#REF!="ﾎﾞｯﾁｬ",#REF!="ﾌﾗｲﾝｸﾞﾃﾞｨｽｸ",#REF!="ｱｰﾁｪﾘｰ",#REF!="砲丸投4.0kg"),INDEX(判定,MATCH(リスト!X522,縦リスト,0),MATCH(#REF!,横リスト,0)),"")),"×")</f>
        <v>×</v>
      </c>
      <c r="Q522" s="10" t="e">
        <f>IF(#REF!="","",IFERROR(IF(AND(#REF!="知的",#REF!="陸上"),INDEX(判定２,MATCH(リスト!Z522,縦リスト２,0),MATCH(#REF!,横リスト,0)),"×"),""))</f>
        <v>#REF!</v>
      </c>
      <c r="R522" s="10" t="str">
        <f>IFERROR(IF(AND(#REF!="精神",#REF!="陸上"),INDEX(判定２,MATCH(リスト!Z522,縦リスト２,0),MATCH(M522,横リスト,0)),""),"×")</f>
        <v>×</v>
      </c>
      <c r="S522" s="10" t="e">
        <f>IF(OR(AND(#REF!="知的",#REF!="陸上"),R522="×"),Q522,P522)</f>
        <v>#REF!</v>
      </c>
      <c r="T522" s="8" t="str">
        <f t="shared" si="8"/>
        <v>　</v>
      </c>
      <c r="X52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22" s="272"/>
      <c r="Z522" s="272" t="e">
        <f>#REF!&amp;#REF!</f>
        <v>#REF!</v>
      </c>
      <c r="AA522" s="272"/>
    </row>
    <row r="523" spans="15:27" ht="14.25" x14ac:dyDescent="0.15">
      <c r="O523" s="10" t="e">
        <f>IF(OR(AND(#REF!="知的",#REF!="陸上"),R523="×"),Q523,P523)</f>
        <v>#REF!</v>
      </c>
      <c r="P523" s="10" t="str">
        <f>IFERROR(IF(#REF!="ﾎﾞｳﾘﾝｸﾞ","◎",IF(OR(#REF!="陸上",#REF!="水泳",#REF!="卓球",#REF!="ﾎﾞｯﾁｬ",#REF!="ﾌﾗｲﾝｸﾞﾃﾞｨｽｸ",#REF!="ｱｰﾁｪﾘｰ",#REF!="砲丸投4.0kg"),INDEX(判定,MATCH(リスト!X523,縦リスト,0),MATCH(#REF!,横リスト,0)),"")),"×")</f>
        <v>×</v>
      </c>
      <c r="Q523" s="10" t="e">
        <f>IF(#REF!="","",IFERROR(IF(AND(#REF!="知的",#REF!="陸上"),INDEX(判定２,MATCH(リスト!Z523,縦リスト２,0),MATCH(#REF!,横リスト,0)),"×"),""))</f>
        <v>#REF!</v>
      </c>
      <c r="R523" s="10" t="str">
        <f>IFERROR(IF(AND(#REF!="精神",#REF!="陸上"),INDEX(判定２,MATCH(リスト!Z523,縦リスト２,0),MATCH(M523,横リスト,0)),""),"×")</f>
        <v>×</v>
      </c>
      <c r="S523" s="10" t="e">
        <f>IF(OR(AND(#REF!="知的",#REF!="陸上"),R523="×"),Q523,P523)</f>
        <v>#REF!</v>
      </c>
      <c r="T523" s="8" t="str">
        <f t="shared" si="8"/>
        <v>　</v>
      </c>
      <c r="X52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23" s="272"/>
      <c r="Z523" s="272" t="e">
        <f>#REF!&amp;#REF!</f>
        <v>#REF!</v>
      </c>
      <c r="AA523" s="272"/>
    </row>
    <row r="524" spans="15:27" ht="14.25" x14ac:dyDescent="0.15">
      <c r="O524" s="10" t="e">
        <f>IF(OR(AND(#REF!="知的",#REF!="陸上"),R524="×"),Q524,P524)</f>
        <v>#REF!</v>
      </c>
      <c r="P524" s="10" t="str">
        <f>IFERROR(IF(#REF!="ﾎﾞｳﾘﾝｸﾞ","◎",IF(OR(#REF!="陸上",#REF!="水泳",#REF!="卓球",#REF!="ﾎﾞｯﾁｬ",#REF!="ﾌﾗｲﾝｸﾞﾃﾞｨｽｸ",#REF!="ｱｰﾁｪﾘｰ",#REF!="砲丸投4.0kg"),INDEX(判定,MATCH(リスト!X524,縦リスト,0),MATCH(#REF!,横リスト,0)),"")),"×")</f>
        <v>×</v>
      </c>
      <c r="Q524" s="10" t="e">
        <f>IF(#REF!="","",IFERROR(IF(AND(#REF!="知的",#REF!="陸上"),INDEX(判定２,MATCH(リスト!Z524,縦リスト２,0),MATCH(#REF!,横リスト,0)),"×"),""))</f>
        <v>#REF!</v>
      </c>
      <c r="R524" s="10" t="str">
        <f>IFERROR(IF(AND(#REF!="精神",#REF!="陸上"),INDEX(判定２,MATCH(リスト!Z524,縦リスト２,0),MATCH(M524,横リスト,0)),""),"×")</f>
        <v>×</v>
      </c>
      <c r="S524" s="10" t="e">
        <f>IF(OR(AND(#REF!="知的",#REF!="陸上"),R524="×"),Q524,P524)</f>
        <v>#REF!</v>
      </c>
      <c r="T524" s="8" t="str">
        <f t="shared" si="8"/>
        <v>　</v>
      </c>
      <c r="X52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24" s="272"/>
      <c r="Z524" s="272" t="e">
        <f>#REF!&amp;#REF!</f>
        <v>#REF!</v>
      </c>
      <c r="AA524" s="272"/>
    </row>
    <row r="525" spans="15:27" ht="14.25" x14ac:dyDescent="0.15">
      <c r="O525" s="10" t="e">
        <f>IF(OR(AND(#REF!="知的",#REF!="陸上"),R525="×"),Q525,P525)</f>
        <v>#REF!</v>
      </c>
      <c r="P525" s="10" t="str">
        <f>IFERROR(IF(#REF!="ﾎﾞｳﾘﾝｸﾞ","◎",IF(OR(#REF!="陸上",#REF!="水泳",#REF!="卓球",#REF!="ﾎﾞｯﾁｬ",#REF!="ﾌﾗｲﾝｸﾞﾃﾞｨｽｸ",#REF!="ｱｰﾁｪﾘｰ",#REF!="砲丸投4.0kg"),INDEX(判定,MATCH(リスト!X525,縦リスト,0),MATCH(#REF!,横リスト,0)),"")),"×")</f>
        <v>×</v>
      </c>
      <c r="Q525" s="10" t="e">
        <f>IF(#REF!="","",IFERROR(IF(AND(#REF!="知的",#REF!="陸上"),INDEX(判定２,MATCH(リスト!Z525,縦リスト２,0),MATCH(#REF!,横リスト,0)),"×"),""))</f>
        <v>#REF!</v>
      </c>
      <c r="R525" s="10" t="str">
        <f>IFERROR(IF(AND(#REF!="精神",#REF!="陸上"),INDEX(判定２,MATCH(リスト!Z525,縦リスト２,0),MATCH(M525,横リスト,0)),""),"×")</f>
        <v>×</v>
      </c>
      <c r="S525" s="10" t="e">
        <f>IF(OR(AND(#REF!="知的",#REF!="陸上"),R525="×"),Q525,P525)</f>
        <v>#REF!</v>
      </c>
      <c r="T525" s="8" t="str">
        <f t="shared" si="8"/>
        <v>　</v>
      </c>
      <c r="X52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25" s="272"/>
      <c r="Z525" s="272" t="e">
        <f>#REF!&amp;#REF!</f>
        <v>#REF!</v>
      </c>
      <c r="AA525" s="272"/>
    </row>
    <row r="526" spans="15:27" ht="14.25" x14ac:dyDescent="0.15">
      <c r="O526" s="10" t="e">
        <f>IF(OR(AND(#REF!="知的",#REF!="陸上"),R526="×"),Q526,P526)</f>
        <v>#REF!</v>
      </c>
      <c r="P526" s="10" t="str">
        <f>IFERROR(IF(#REF!="ﾎﾞｳﾘﾝｸﾞ","◎",IF(OR(#REF!="陸上",#REF!="水泳",#REF!="卓球",#REF!="ﾎﾞｯﾁｬ",#REF!="ﾌﾗｲﾝｸﾞﾃﾞｨｽｸ",#REF!="ｱｰﾁｪﾘｰ",#REF!="砲丸投4.0kg"),INDEX(判定,MATCH(リスト!X526,縦リスト,0),MATCH(#REF!,横リスト,0)),"")),"×")</f>
        <v>×</v>
      </c>
      <c r="Q526" s="10" t="e">
        <f>IF(#REF!="","",IFERROR(IF(AND(#REF!="知的",#REF!="陸上"),INDEX(判定２,MATCH(リスト!Z526,縦リスト２,0),MATCH(#REF!,横リスト,0)),"×"),""))</f>
        <v>#REF!</v>
      </c>
      <c r="R526" s="10" t="str">
        <f>IFERROR(IF(AND(#REF!="精神",#REF!="陸上"),INDEX(判定２,MATCH(リスト!Z526,縦リスト２,0),MATCH(M526,横リスト,0)),""),"×")</f>
        <v>×</v>
      </c>
      <c r="S526" s="10" t="e">
        <f>IF(OR(AND(#REF!="知的",#REF!="陸上"),R526="×"),Q526,P526)</f>
        <v>#REF!</v>
      </c>
      <c r="T526" s="8" t="str">
        <f t="shared" si="8"/>
        <v>　</v>
      </c>
      <c r="X52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26" s="272"/>
      <c r="Z526" s="272" t="e">
        <f>#REF!&amp;#REF!</f>
        <v>#REF!</v>
      </c>
      <c r="AA526" s="272"/>
    </row>
    <row r="527" spans="15:27" ht="14.25" x14ac:dyDescent="0.15">
      <c r="O527" s="10" t="e">
        <f>IF(OR(AND(#REF!="知的",#REF!="陸上"),R527="×"),Q527,P527)</f>
        <v>#REF!</v>
      </c>
      <c r="P527" s="10" t="str">
        <f>IFERROR(IF(#REF!="ﾎﾞｳﾘﾝｸﾞ","◎",IF(OR(#REF!="陸上",#REF!="水泳",#REF!="卓球",#REF!="ﾎﾞｯﾁｬ",#REF!="ﾌﾗｲﾝｸﾞﾃﾞｨｽｸ",#REF!="ｱｰﾁｪﾘｰ",#REF!="砲丸投4.0kg"),INDEX(判定,MATCH(リスト!X527,縦リスト,0),MATCH(#REF!,横リスト,0)),"")),"×")</f>
        <v>×</v>
      </c>
      <c r="Q527" s="10" t="e">
        <f>IF(#REF!="","",IFERROR(IF(AND(#REF!="知的",#REF!="陸上"),INDEX(判定２,MATCH(リスト!Z527,縦リスト２,0),MATCH(#REF!,横リスト,0)),"×"),""))</f>
        <v>#REF!</v>
      </c>
      <c r="R527" s="10" t="str">
        <f>IFERROR(IF(AND(#REF!="精神",#REF!="陸上"),INDEX(判定２,MATCH(リスト!Z527,縦リスト２,0),MATCH(M527,横リスト,0)),""),"×")</f>
        <v>×</v>
      </c>
      <c r="S527" s="10" t="e">
        <f>IF(OR(AND(#REF!="知的",#REF!="陸上"),R527="×"),Q527,P527)</f>
        <v>#REF!</v>
      </c>
      <c r="T527" s="8" t="str">
        <f t="shared" si="8"/>
        <v>　</v>
      </c>
      <c r="X52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27" s="272"/>
      <c r="Z527" s="272" t="e">
        <f>#REF!&amp;#REF!</f>
        <v>#REF!</v>
      </c>
      <c r="AA527" s="272"/>
    </row>
    <row r="528" spans="15:27" ht="14.25" x14ac:dyDescent="0.15">
      <c r="O528" s="10" t="e">
        <f>IF(OR(AND(#REF!="知的",#REF!="陸上"),R528="×"),Q528,P528)</f>
        <v>#REF!</v>
      </c>
      <c r="P528" s="10" t="str">
        <f>IFERROR(IF(#REF!="ﾎﾞｳﾘﾝｸﾞ","◎",IF(OR(#REF!="陸上",#REF!="水泳",#REF!="卓球",#REF!="ﾎﾞｯﾁｬ",#REF!="ﾌﾗｲﾝｸﾞﾃﾞｨｽｸ",#REF!="ｱｰﾁｪﾘｰ",#REF!="砲丸投4.0kg"),INDEX(判定,MATCH(リスト!X528,縦リスト,0),MATCH(#REF!,横リスト,0)),"")),"×")</f>
        <v>×</v>
      </c>
      <c r="Q528" s="10" t="e">
        <f>IF(#REF!="","",IFERROR(IF(AND(#REF!="知的",#REF!="陸上"),INDEX(判定２,MATCH(リスト!Z528,縦リスト２,0),MATCH(#REF!,横リスト,0)),"×"),""))</f>
        <v>#REF!</v>
      </c>
      <c r="R528" s="10" t="str">
        <f>IFERROR(IF(AND(#REF!="精神",#REF!="陸上"),INDEX(判定２,MATCH(リスト!Z528,縦リスト２,0),MATCH(M528,横リスト,0)),""),"×")</f>
        <v>×</v>
      </c>
      <c r="S528" s="10" t="e">
        <f>IF(OR(AND(#REF!="知的",#REF!="陸上"),R528="×"),Q528,P528)</f>
        <v>#REF!</v>
      </c>
      <c r="T528" s="8" t="str">
        <f t="shared" si="8"/>
        <v>　</v>
      </c>
      <c r="X52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28" s="272"/>
      <c r="Z528" s="272" t="e">
        <f>#REF!&amp;#REF!</f>
        <v>#REF!</v>
      </c>
      <c r="AA528" s="272"/>
    </row>
    <row r="529" spans="15:27" ht="14.25" x14ac:dyDescent="0.15">
      <c r="O529" s="10" t="e">
        <f>IF(OR(AND(#REF!="知的",#REF!="陸上"),R529="×"),Q529,P529)</f>
        <v>#REF!</v>
      </c>
      <c r="P529" s="10" t="str">
        <f>IFERROR(IF(#REF!="ﾎﾞｳﾘﾝｸﾞ","◎",IF(OR(#REF!="陸上",#REF!="水泳",#REF!="卓球",#REF!="ﾎﾞｯﾁｬ",#REF!="ﾌﾗｲﾝｸﾞﾃﾞｨｽｸ",#REF!="ｱｰﾁｪﾘｰ",#REF!="砲丸投4.0kg"),INDEX(判定,MATCH(リスト!X529,縦リスト,0),MATCH(#REF!,横リスト,0)),"")),"×")</f>
        <v>×</v>
      </c>
      <c r="Q529" s="10" t="e">
        <f>IF(#REF!="","",IFERROR(IF(AND(#REF!="知的",#REF!="陸上"),INDEX(判定２,MATCH(リスト!Z529,縦リスト２,0),MATCH(#REF!,横リスト,0)),"×"),""))</f>
        <v>#REF!</v>
      </c>
      <c r="R529" s="10" t="str">
        <f>IFERROR(IF(AND(#REF!="精神",#REF!="陸上"),INDEX(判定２,MATCH(リスト!Z529,縦リスト２,0),MATCH(M529,横リスト,0)),""),"×")</f>
        <v>×</v>
      </c>
      <c r="S529" s="10" t="e">
        <f>IF(OR(AND(#REF!="知的",#REF!="陸上"),R529="×"),Q529,P529)</f>
        <v>#REF!</v>
      </c>
      <c r="T529" s="8" t="str">
        <f t="shared" si="8"/>
        <v>　</v>
      </c>
      <c r="X52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29" s="272"/>
      <c r="Z529" s="272" t="e">
        <f>#REF!&amp;#REF!</f>
        <v>#REF!</v>
      </c>
      <c r="AA529" s="272"/>
    </row>
    <row r="530" spans="15:27" ht="14.25" x14ac:dyDescent="0.15">
      <c r="O530" s="10" t="e">
        <f>IF(OR(AND(#REF!="知的",#REF!="陸上"),R530="×"),Q530,P530)</f>
        <v>#REF!</v>
      </c>
      <c r="P530" s="10" t="str">
        <f>IFERROR(IF(#REF!="ﾎﾞｳﾘﾝｸﾞ","◎",IF(OR(#REF!="陸上",#REF!="水泳",#REF!="卓球",#REF!="ﾎﾞｯﾁｬ",#REF!="ﾌﾗｲﾝｸﾞﾃﾞｨｽｸ",#REF!="ｱｰﾁｪﾘｰ",#REF!="砲丸投4.0kg"),INDEX(判定,MATCH(リスト!X530,縦リスト,0),MATCH(#REF!,横リスト,0)),"")),"×")</f>
        <v>×</v>
      </c>
      <c r="Q530" s="10" t="e">
        <f>IF(#REF!="","",IFERROR(IF(AND(#REF!="知的",#REF!="陸上"),INDEX(判定２,MATCH(リスト!Z530,縦リスト２,0),MATCH(#REF!,横リスト,0)),"×"),""))</f>
        <v>#REF!</v>
      </c>
      <c r="R530" s="10" t="str">
        <f>IFERROR(IF(AND(#REF!="精神",#REF!="陸上"),INDEX(判定２,MATCH(リスト!Z530,縦リスト２,0),MATCH(M530,横リスト,0)),""),"×")</f>
        <v>×</v>
      </c>
      <c r="S530" s="10" t="e">
        <f>IF(OR(AND(#REF!="知的",#REF!="陸上"),R530="×"),Q530,P530)</f>
        <v>#REF!</v>
      </c>
      <c r="T530" s="8" t="str">
        <f t="shared" si="8"/>
        <v>　</v>
      </c>
      <c r="X53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30" s="272"/>
      <c r="Z530" s="272" t="e">
        <f>#REF!&amp;#REF!</f>
        <v>#REF!</v>
      </c>
      <c r="AA530" s="272"/>
    </row>
    <row r="531" spans="15:27" ht="14.25" x14ac:dyDescent="0.15">
      <c r="O531" s="10" t="e">
        <f>IF(OR(AND(#REF!="知的",#REF!="陸上"),R531="×"),Q531,P531)</f>
        <v>#REF!</v>
      </c>
      <c r="P531" s="10" t="str">
        <f>IFERROR(IF(#REF!="ﾎﾞｳﾘﾝｸﾞ","◎",IF(OR(#REF!="陸上",#REF!="水泳",#REF!="卓球",#REF!="ﾎﾞｯﾁｬ",#REF!="ﾌﾗｲﾝｸﾞﾃﾞｨｽｸ",#REF!="ｱｰﾁｪﾘｰ",#REF!="砲丸投4.0kg"),INDEX(判定,MATCH(リスト!X531,縦リスト,0),MATCH(#REF!,横リスト,0)),"")),"×")</f>
        <v>×</v>
      </c>
      <c r="Q531" s="10" t="e">
        <f>IF(#REF!="","",IFERROR(IF(AND(#REF!="知的",#REF!="陸上"),INDEX(判定２,MATCH(リスト!Z531,縦リスト２,0),MATCH(#REF!,横リスト,0)),"×"),""))</f>
        <v>#REF!</v>
      </c>
      <c r="R531" s="10" t="str">
        <f>IFERROR(IF(AND(#REF!="精神",#REF!="陸上"),INDEX(判定２,MATCH(リスト!Z531,縦リスト２,0),MATCH(M531,横リスト,0)),""),"×")</f>
        <v>×</v>
      </c>
      <c r="S531" s="10" t="e">
        <f>IF(OR(AND(#REF!="知的",#REF!="陸上"),R531="×"),Q531,P531)</f>
        <v>#REF!</v>
      </c>
      <c r="T531" s="8" t="str">
        <f t="shared" si="8"/>
        <v>　</v>
      </c>
      <c r="X53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31" s="272"/>
      <c r="Z531" s="272" t="e">
        <f>#REF!&amp;#REF!</f>
        <v>#REF!</v>
      </c>
      <c r="AA531" s="272"/>
    </row>
    <row r="532" spans="15:27" ht="14.25" x14ac:dyDescent="0.15">
      <c r="O532" s="10" t="e">
        <f>IF(OR(AND(#REF!="知的",#REF!="陸上"),R532="×"),Q532,P532)</f>
        <v>#REF!</v>
      </c>
      <c r="P532" s="10" t="str">
        <f>IFERROR(IF(#REF!="ﾎﾞｳﾘﾝｸﾞ","◎",IF(OR(#REF!="陸上",#REF!="水泳",#REF!="卓球",#REF!="ﾎﾞｯﾁｬ",#REF!="ﾌﾗｲﾝｸﾞﾃﾞｨｽｸ",#REF!="ｱｰﾁｪﾘｰ",#REF!="砲丸投4.0kg"),INDEX(判定,MATCH(リスト!X532,縦リスト,0),MATCH(#REF!,横リスト,0)),"")),"×")</f>
        <v>×</v>
      </c>
      <c r="Q532" s="10" t="e">
        <f>IF(#REF!="","",IFERROR(IF(AND(#REF!="知的",#REF!="陸上"),INDEX(判定２,MATCH(リスト!Z532,縦リスト２,0),MATCH(#REF!,横リスト,0)),"×"),""))</f>
        <v>#REF!</v>
      </c>
      <c r="R532" s="10" t="str">
        <f>IFERROR(IF(AND(#REF!="精神",#REF!="陸上"),INDEX(判定２,MATCH(リスト!Z532,縦リスト２,0),MATCH(M532,横リスト,0)),""),"×")</f>
        <v>×</v>
      </c>
      <c r="S532" s="10" t="e">
        <f>IF(OR(AND(#REF!="知的",#REF!="陸上"),R532="×"),Q532,P532)</f>
        <v>#REF!</v>
      </c>
      <c r="T532" s="8" t="str">
        <f t="shared" si="8"/>
        <v>　</v>
      </c>
      <c r="X53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32" s="272"/>
      <c r="Z532" s="272" t="e">
        <f>#REF!&amp;#REF!</f>
        <v>#REF!</v>
      </c>
      <c r="AA532" s="272"/>
    </row>
    <row r="533" spans="15:27" ht="14.25" x14ac:dyDescent="0.15">
      <c r="O533" s="10" t="e">
        <f>IF(OR(AND(#REF!="知的",#REF!="陸上"),R533="×"),Q533,P533)</f>
        <v>#REF!</v>
      </c>
      <c r="P533" s="10" t="str">
        <f>IFERROR(IF(#REF!="ﾎﾞｳﾘﾝｸﾞ","◎",IF(OR(#REF!="陸上",#REF!="水泳",#REF!="卓球",#REF!="ﾎﾞｯﾁｬ",#REF!="ﾌﾗｲﾝｸﾞﾃﾞｨｽｸ",#REF!="ｱｰﾁｪﾘｰ",#REF!="砲丸投4.0kg"),INDEX(判定,MATCH(リスト!X533,縦リスト,0),MATCH(#REF!,横リスト,0)),"")),"×")</f>
        <v>×</v>
      </c>
      <c r="Q533" s="10" t="e">
        <f>IF(#REF!="","",IFERROR(IF(AND(#REF!="知的",#REF!="陸上"),INDEX(判定２,MATCH(リスト!Z533,縦リスト２,0),MATCH(#REF!,横リスト,0)),"×"),""))</f>
        <v>#REF!</v>
      </c>
      <c r="R533" s="10" t="str">
        <f>IFERROR(IF(AND(#REF!="精神",#REF!="陸上"),INDEX(判定２,MATCH(リスト!Z533,縦リスト２,0),MATCH(M533,横リスト,0)),""),"×")</f>
        <v>×</v>
      </c>
      <c r="S533" s="10" t="e">
        <f>IF(OR(AND(#REF!="知的",#REF!="陸上"),R533="×"),Q533,P533)</f>
        <v>#REF!</v>
      </c>
      <c r="T533" s="8" t="str">
        <f t="shared" si="8"/>
        <v>　</v>
      </c>
      <c r="X53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33" s="272"/>
      <c r="Z533" s="272" t="e">
        <f>#REF!&amp;#REF!</f>
        <v>#REF!</v>
      </c>
      <c r="AA533" s="272"/>
    </row>
    <row r="534" spans="15:27" ht="14.25" x14ac:dyDescent="0.15">
      <c r="O534" s="10" t="e">
        <f>IF(OR(AND(#REF!="知的",#REF!="陸上"),R534="×"),Q534,P534)</f>
        <v>#REF!</v>
      </c>
      <c r="P534" s="10" t="str">
        <f>IFERROR(IF(#REF!="ﾎﾞｳﾘﾝｸﾞ","◎",IF(OR(#REF!="陸上",#REF!="水泳",#REF!="卓球",#REF!="ﾎﾞｯﾁｬ",#REF!="ﾌﾗｲﾝｸﾞﾃﾞｨｽｸ",#REF!="ｱｰﾁｪﾘｰ",#REF!="砲丸投4.0kg"),INDEX(判定,MATCH(リスト!X534,縦リスト,0),MATCH(#REF!,横リスト,0)),"")),"×")</f>
        <v>×</v>
      </c>
      <c r="Q534" s="10" t="e">
        <f>IF(#REF!="","",IFERROR(IF(AND(#REF!="知的",#REF!="陸上"),INDEX(判定２,MATCH(リスト!Z534,縦リスト２,0),MATCH(#REF!,横リスト,0)),"×"),""))</f>
        <v>#REF!</v>
      </c>
      <c r="R534" s="10" t="str">
        <f>IFERROR(IF(AND(#REF!="精神",#REF!="陸上"),INDEX(判定２,MATCH(リスト!Z534,縦リスト２,0),MATCH(M534,横リスト,0)),""),"×")</f>
        <v>×</v>
      </c>
      <c r="S534" s="10" t="e">
        <f>IF(OR(AND(#REF!="知的",#REF!="陸上"),R534="×"),Q534,P534)</f>
        <v>#REF!</v>
      </c>
      <c r="T534" s="8" t="str">
        <f t="shared" si="8"/>
        <v>　</v>
      </c>
      <c r="X53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34" s="272"/>
      <c r="Z534" s="272" t="e">
        <f>#REF!&amp;#REF!</f>
        <v>#REF!</v>
      </c>
      <c r="AA534" s="272"/>
    </row>
    <row r="535" spans="15:27" ht="14.25" x14ac:dyDescent="0.15">
      <c r="O535" s="10" t="e">
        <f>IF(OR(AND(#REF!="知的",#REF!="陸上"),R535="×"),Q535,P535)</f>
        <v>#REF!</v>
      </c>
      <c r="P535" s="10" t="str">
        <f>IFERROR(IF(#REF!="ﾎﾞｳﾘﾝｸﾞ","◎",IF(OR(#REF!="陸上",#REF!="水泳",#REF!="卓球",#REF!="ﾎﾞｯﾁｬ",#REF!="ﾌﾗｲﾝｸﾞﾃﾞｨｽｸ",#REF!="ｱｰﾁｪﾘｰ",#REF!="砲丸投4.0kg"),INDEX(判定,MATCH(リスト!X535,縦リスト,0),MATCH(#REF!,横リスト,0)),"")),"×")</f>
        <v>×</v>
      </c>
      <c r="Q535" s="10" t="e">
        <f>IF(#REF!="","",IFERROR(IF(AND(#REF!="知的",#REF!="陸上"),INDEX(判定２,MATCH(リスト!Z535,縦リスト２,0),MATCH(#REF!,横リスト,0)),"×"),""))</f>
        <v>#REF!</v>
      </c>
      <c r="R535" s="10" t="str">
        <f>IFERROR(IF(AND(#REF!="精神",#REF!="陸上"),INDEX(判定２,MATCH(リスト!Z535,縦リスト２,0),MATCH(M535,横リスト,0)),""),"×")</f>
        <v>×</v>
      </c>
      <c r="S535" s="10" t="e">
        <f>IF(OR(AND(#REF!="知的",#REF!="陸上"),R535="×"),Q535,P535)</f>
        <v>#REF!</v>
      </c>
      <c r="T535" s="8" t="str">
        <f t="shared" si="8"/>
        <v>　</v>
      </c>
      <c r="X53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35" s="272"/>
      <c r="Z535" s="272" t="e">
        <f>#REF!&amp;#REF!</f>
        <v>#REF!</v>
      </c>
      <c r="AA535" s="272"/>
    </row>
    <row r="536" spans="15:27" ht="14.25" x14ac:dyDescent="0.15">
      <c r="O536" s="10" t="e">
        <f>IF(OR(AND(#REF!="知的",#REF!="陸上"),R536="×"),Q536,P536)</f>
        <v>#REF!</v>
      </c>
      <c r="P536" s="10" t="str">
        <f>IFERROR(IF(#REF!="ﾎﾞｳﾘﾝｸﾞ","◎",IF(OR(#REF!="陸上",#REF!="水泳",#REF!="卓球",#REF!="ﾎﾞｯﾁｬ",#REF!="ﾌﾗｲﾝｸﾞﾃﾞｨｽｸ",#REF!="ｱｰﾁｪﾘｰ",#REF!="砲丸投4.0kg"),INDEX(判定,MATCH(リスト!X536,縦リスト,0),MATCH(#REF!,横リスト,0)),"")),"×")</f>
        <v>×</v>
      </c>
      <c r="Q536" s="10" t="e">
        <f>IF(#REF!="","",IFERROR(IF(AND(#REF!="知的",#REF!="陸上"),INDEX(判定２,MATCH(リスト!Z536,縦リスト２,0),MATCH(#REF!,横リスト,0)),"×"),""))</f>
        <v>#REF!</v>
      </c>
      <c r="R536" s="10" t="str">
        <f>IFERROR(IF(AND(#REF!="精神",#REF!="陸上"),INDEX(判定２,MATCH(リスト!Z536,縦リスト２,0),MATCH(M536,横リスト,0)),""),"×")</f>
        <v>×</v>
      </c>
      <c r="S536" s="10" t="e">
        <f>IF(OR(AND(#REF!="知的",#REF!="陸上"),R536="×"),Q536,P536)</f>
        <v>#REF!</v>
      </c>
      <c r="T536" s="8" t="str">
        <f t="shared" si="8"/>
        <v>　</v>
      </c>
      <c r="X53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36" s="272"/>
      <c r="Z536" s="272" t="e">
        <f>#REF!&amp;#REF!</f>
        <v>#REF!</v>
      </c>
      <c r="AA536" s="272"/>
    </row>
    <row r="537" spans="15:27" ht="14.25" x14ac:dyDescent="0.15">
      <c r="O537" s="10" t="e">
        <f>IF(OR(AND(#REF!="知的",#REF!="陸上"),R537="×"),Q537,P537)</f>
        <v>#REF!</v>
      </c>
      <c r="P537" s="10" t="str">
        <f>IFERROR(IF(#REF!="ﾎﾞｳﾘﾝｸﾞ","◎",IF(OR(#REF!="陸上",#REF!="水泳",#REF!="卓球",#REF!="ﾎﾞｯﾁｬ",#REF!="ﾌﾗｲﾝｸﾞﾃﾞｨｽｸ",#REF!="ｱｰﾁｪﾘｰ",#REF!="砲丸投4.0kg"),INDEX(判定,MATCH(リスト!X537,縦リスト,0),MATCH(#REF!,横リスト,0)),"")),"×")</f>
        <v>×</v>
      </c>
      <c r="Q537" s="10" t="e">
        <f>IF(#REF!="","",IFERROR(IF(AND(#REF!="知的",#REF!="陸上"),INDEX(判定２,MATCH(リスト!Z537,縦リスト２,0),MATCH(#REF!,横リスト,0)),"×"),""))</f>
        <v>#REF!</v>
      </c>
      <c r="R537" s="10" t="str">
        <f>IFERROR(IF(AND(#REF!="精神",#REF!="陸上"),INDEX(判定２,MATCH(リスト!Z537,縦リスト２,0),MATCH(M537,横リスト,0)),""),"×")</f>
        <v>×</v>
      </c>
      <c r="S537" s="10" t="e">
        <f>IF(OR(AND(#REF!="知的",#REF!="陸上"),R537="×"),Q537,P537)</f>
        <v>#REF!</v>
      </c>
      <c r="T537" s="8" t="str">
        <f t="shared" si="8"/>
        <v>　</v>
      </c>
      <c r="X53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37" s="272"/>
      <c r="Z537" s="272" t="e">
        <f>#REF!&amp;#REF!</f>
        <v>#REF!</v>
      </c>
      <c r="AA537" s="272"/>
    </row>
    <row r="538" spans="15:27" ht="14.25" x14ac:dyDescent="0.15">
      <c r="O538" s="10" t="e">
        <f>IF(OR(AND(#REF!="知的",#REF!="陸上"),R538="×"),Q538,P538)</f>
        <v>#REF!</v>
      </c>
      <c r="P538" s="10" t="str">
        <f>IFERROR(IF(#REF!="ﾎﾞｳﾘﾝｸﾞ","◎",IF(OR(#REF!="陸上",#REF!="水泳",#REF!="卓球",#REF!="ﾎﾞｯﾁｬ",#REF!="ﾌﾗｲﾝｸﾞﾃﾞｨｽｸ",#REF!="ｱｰﾁｪﾘｰ",#REF!="砲丸投4.0kg"),INDEX(判定,MATCH(リスト!X538,縦リスト,0),MATCH(#REF!,横リスト,0)),"")),"×")</f>
        <v>×</v>
      </c>
      <c r="Q538" s="10" t="e">
        <f>IF(#REF!="","",IFERROR(IF(AND(#REF!="知的",#REF!="陸上"),INDEX(判定２,MATCH(リスト!Z538,縦リスト２,0),MATCH(#REF!,横リスト,0)),"×"),""))</f>
        <v>#REF!</v>
      </c>
      <c r="R538" s="10" t="str">
        <f>IFERROR(IF(AND(#REF!="精神",#REF!="陸上"),INDEX(判定２,MATCH(リスト!Z538,縦リスト２,0),MATCH(M538,横リスト,0)),""),"×")</f>
        <v>×</v>
      </c>
      <c r="S538" s="10" t="e">
        <f>IF(OR(AND(#REF!="知的",#REF!="陸上"),R538="×"),Q538,P538)</f>
        <v>#REF!</v>
      </c>
      <c r="T538" s="8" t="str">
        <f t="shared" si="8"/>
        <v>　</v>
      </c>
      <c r="X53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38" s="272"/>
      <c r="Z538" s="272" t="e">
        <f>#REF!&amp;#REF!</f>
        <v>#REF!</v>
      </c>
      <c r="AA538" s="272"/>
    </row>
    <row r="539" spans="15:27" ht="14.25" x14ac:dyDescent="0.15">
      <c r="O539" s="10" t="e">
        <f>IF(OR(AND(#REF!="知的",#REF!="陸上"),R539="×"),Q539,P539)</f>
        <v>#REF!</v>
      </c>
      <c r="P539" s="10" t="str">
        <f>IFERROR(IF(#REF!="ﾎﾞｳﾘﾝｸﾞ","◎",IF(OR(#REF!="陸上",#REF!="水泳",#REF!="卓球",#REF!="ﾎﾞｯﾁｬ",#REF!="ﾌﾗｲﾝｸﾞﾃﾞｨｽｸ",#REF!="ｱｰﾁｪﾘｰ",#REF!="砲丸投4.0kg"),INDEX(判定,MATCH(リスト!X539,縦リスト,0),MATCH(#REF!,横リスト,0)),"")),"×")</f>
        <v>×</v>
      </c>
      <c r="Q539" s="10" t="e">
        <f>IF(#REF!="","",IFERROR(IF(AND(#REF!="知的",#REF!="陸上"),INDEX(判定２,MATCH(リスト!Z539,縦リスト２,0),MATCH(#REF!,横リスト,0)),"×"),""))</f>
        <v>#REF!</v>
      </c>
      <c r="R539" s="10" t="str">
        <f>IFERROR(IF(AND(#REF!="精神",#REF!="陸上"),INDEX(判定２,MATCH(リスト!Z539,縦リスト２,0),MATCH(M539,横リスト,0)),""),"×")</f>
        <v>×</v>
      </c>
      <c r="S539" s="10" t="e">
        <f>IF(OR(AND(#REF!="知的",#REF!="陸上"),R539="×"),Q539,P539)</f>
        <v>#REF!</v>
      </c>
      <c r="T539" s="8" t="str">
        <f t="shared" si="8"/>
        <v>　</v>
      </c>
      <c r="X53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39" s="272"/>
      <c r="Z539" s="272" t="e">
        <f>#REF!&amp;#REF!</f>
        <v>#REF!</v>
      </c>
      <c r="AA539" s="272"/>
    </row>
    <row r="540" spans="15:27" ht="14.25" x14ac:dyDescent="0.15">
      <c r="O540" s="10" t="e">
        <f>IF(OR(AND(#REF!="知的",#REF!="陸上"),R540="×"),Q540,P540)</f>
        <v>#REF!</v>
      </c>
      <c r="P540" s="10" t="str">
        <f>IFERROR(IF(#REF!="ﾎﾞｳﾘﾝｸﾞ","◎",IF(OR(#REF!="陸上",#REF!="水泳",#REF!="卓球",#REF!="ﾎﾞｯﾁｬ",#REF!="ﾌﾗｲﾝｸﾞﾃﾞｨｽｸ",#REF!="ｱｰﾁｪﾘｰ",#REF!="砲丸投4.0kg"),INDEX(判定,MATCH(リスト!X540,縦リスト,0),MATCH(#REF!,横リスト,0)),"")),"×")</f>
        <v>×</v>
      </c>
      <c r="Q540" s="10" t="e">
        <f>IF(#REF!="","",IFERROR(IF(AND(#REF!="知的",#REF!="陸上"),INDEX(判定２,MATCH(リスト!Z540,縦リスト２,0),MATCH(#REF!,横リスト,0)),"×"),""))</f>
        <v>#REF!</v>
      </c>
      <c r="R540" s="10" t="str">
        <f>IFERROR(IF(AND(#REF!="精神",#REF!="陸上"),INDEX(判定２,MATCH(リスト!Z540,縦リスト２,0),MATCH(M540,横リスト,0)),""),"×")</f>
        <v>×</v>
      </c>
      <c r="S540" s="10" t="e">
        <f>IF(OR(AND(#REF!="知的",#REF!="陸上"),R540="×"),Q540,P540)</f>
        <v>#REF!</v>
      </c>
      <c r="T540" s="8" t="str">
        <f t="shared" si="8"/>
        <v>　</v>
      </c>
      <c r="X54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40" s="272"/>
      <c r="Z540" s="272" t="e">
        <f>#REF!&amp;#REF!</f>
        <v>#REF!</v>
      </c>
      <c r="AA540" s="272"/>
    </row>
    <row r="541" spans="15:27" ht="14.25" x14ac:dyDescent="0.15">
      <c r="O541" s="10" t="e">
        <f>IF(OR(AND(#REF!="知的",#REF!="陸上"),R541="×"),Q541,P541)</f>
        <v>#REF!</v>
      </c>
      <c r="P541" s="10" t="str">
        <f>IFERROR(IF(#REF!="ﾎﾞｳﾘﾝｸﾞ","◎",IF(OR(#REF!="陸上",#REF!="水泳",#REF!="卓球",#REF!="ﾎﾞｯﾁｬ",#REF!="ﾌﾗｲﾝｸﾞﾃﾞｨｽｸ",#REF!="ｱｰﾁｪﾘｰ",#REF!="砲丸投4.0kg"),INDEX(判定,MATCH(リスト!X541,縦リスト,0),MATCH(#REF!,横リスト,0)),"")),"×")</f>
        <v>×</v>
      </c>
      <c r="Q541" s="10" t="e">
        <f>IF(#REF!="","",IFERROR(IF(AND(#REF!="知的",#REF!="陸上"),INDEX(判定２,MATCH(リスト!Z541,縦リスト２,0),MATCH(#REF!,横リスト,0)),"×"),""))</f>
        <v>#REF!</v>
      </c>
      <c r="R541" s="10" t="str">
        <f>IFERROR(IF(AND(#REF!="精神",#REF!="陸上"),INDEX(判定２,MATCH(リスト!Z541,縦リスト２,0),MATCH(M541,横リスト,0)),""),"×")</f>
        <v>×</v>
      </c>
      <c r="S541" s="10" t="e">
        <f>IF(OR(AND(#REF!="知的",#REF!="陸上"),R541="×"),Q541,P541)</f>
        <v>#REF!</v>
      </c>
      <c r="T541" s="8" t="str">
        <f t="shared" si="8"/>
        <v>　</v>
      </c>
      <c r="X54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41" s="272"/>
      <c r="Z541" s="272" t="e">
        <f>#REF!&amp;#REF!</f>
        <v>#REF!</v>
      </c>
      <c r="AA541" s="272"/>
    </row>
    <row r="542" spans="15:27" ht="14.25" x14ac:dyDescent="0.15">
      <c r="O542" s="10" t="e">
        <f>IF(OR(AND(#REF!="知的",#REF!="陸上"),R542="×"),Q542,P542)</f>
        <v>#REF!</v>
      </c>
      <c r="P542" s="10" t="str">
        <f>IFERROR(IF(#REF!="ﾎﾞｳﾘﾝｸﾞ","◎",IF(OR(#REF!="陸上",#REF!="水泳",#REF!="卓球",#REF!="ﾎﾞｯﾁｬ",#REF!="ﾌﾗｲﾝｸﾞﾃﾞｨｽｸ",#REF!="ｱｰﾁｪﾘｰ",#REF!="砲丸投4.0kg"),INDEX(判定,MATCH(リスト!X542,縦リスト,0),MATCH(#REF!,横リスト,0)),"")),"×")</f>
        <v>×</v>
      </c>
      <c r="Q542" s="10" t="e">
        <f>IF(#REF!="","",IFERROR(IF(AND(#REF!="知的",#REF!="陸上"),INDEX(判定２,MATCH(リスト!Z542,縦リスト２,0),MATCH(#REF!,横リスト,0)),"×"),""))</f>
        <v>#REF!</v>
      </c>
      <c r="R542" s="10" t="str">
        <f>IFERROR(IF(AND(#REF!="精神",#REF!="陸上"),INDEX(判定２,MATCH(リスト!Z542,縦リスト２,0),MATCH(M542,横リスト,0)),""),"×")</f>
        <v>×</v>
      </c>
      <c r="S542" s="10" t="e">
        <f>IF(OR(AND(#REF!="知的",#REF!="陸上"),R542="×"),Q542,P542)</f>
        <v>#REF!</v>
      </c>
      <c r="T542" s="8" t="str">
        <f t="shared" si="8"/>
        <v>　</v>
      </c>
      <c r="X54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42" s="272"/>
      <c r="Z542" s="272" t="e">
        <f>#REF!&amp;#REF!</f>
        <v>#REF!</v>
      </c>
      <c r="AA542" s="272"/>
    </row>
    <row r="543" spans="15:27" ht="14.25" x14ac:dyDescent="0.15">
      <c r="O543" s="10" t="e">
        <f>IF(OR(AND(#REF!="知的",#REF!="陸上"),R543="×"),Q543,P543)</f>
        <v>#REF!</v>
      </c>
      <c r="P543" s="10" t="str">
        <f>IFERROR(IF(#REF!="ﾎﾞｳﾘﾝｸﾞ","◎",IF(OR(#REF!="陸上",#REF!="水泳",#REF!="卓球",#REF!="ﾎﾞｯﾁｬ",#REF!="ﾌﾗｲﾝｸﾞﾃﾞｨｽｸ",#REF!="ｱｰﾁｪﾘｰ",#REF!="砲丸投4.0kg"),INDEX(判定,MATCH(リスト!X543,縦リスト,0),MATCH(#REF!,横リスト,0)),"")),"×")</f>
        <v>×</v>
      </c>
      <c r="Q543" s="10" t="e">
        <f>IF(#REF!="","",IFERROR(IF(AND(#REF!="知的",#REF!="陸上"),INDEX(判定２,MATCH(リスト!Z543,縦リスト２,0),MATCH(#REF!,横リスト,0)),"×"),""))</f>
        <v>#REF!</v>
      </c>
      <c r="R543" s="10" t="str">
        <f>IFERROR(IF(AND(#REF!="精神",#REF!="陸上"),INDEX(判定２,MATCH(リスト!Z543,縦リスト２,0),MATCH(M543,横リスト,0)),""),"×")</f>
        <v>×</v>
      </c>
      <c r="S543" s="10" t="e">
        <f>IF(OR(AND(#REF!="知的",#REF!="陸上"),R543="×"),Q543,P543)</f>
        <v>#REF!</v>
      </c>
      <c r="T543" s="8" t="str">
        <f t="shared" si="8"/>
        <v>　</v>
      </c>
      <c r="X54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43" s="272"/>
      <c r="Z543" s="272" t="e">
        <f>#REF!&amp;#REF!</f>
        <v>#REF!</v>
      </c>
      <c r="AA543" s="272"/>
    </row>
    <row r="544" spans="15:27" ht="14.25" x14ac:dyDescent="0.15">
      <c r="O544" s="10" t="e">
        <f>IF(OR(AND(#REF!="知的",#REF!="陸上"),R544="×"),Q544,P544)</f>
        <v>#REF!</v>
      </c>
      <c r="P544" s="10" t="str">
        <f>IFERROR(IF(#REF!="ﾎﾞｳﾘﾝｸﾞ","◎",IF(OR(#REF!="陸上",#REF!="水泳",#REF!="卓球",#REF!="ﾎﾞｯﾁｬ",#REF!="ﾌﾗｲﾝｸﾞﾃﾞｨｽｸ",#REF!="ｱｰﾁｪﾘｰ",#REF!="砲丸投4.0kg"),INDEX(判定,MATCH(リスト!X544,縦リスト,0),MATCH(#REF!,横リスト,0)),"")),"×")</f>
        <v>×</v>
      </c>
      <c r="Q544" s="10" t="e">
        <f>IF(#REF!="","",IFERROR(IF(AND(#REF!="知的",#REF!="陸上"),INDEX(判定２,MATCH(リスト!Z544,縦リスト２,0),MATCH(#REF!,横リスト,0)),"×"),""))</f>
        <v>#REF!</v>
      </c>
      <c r="R544" s="10" t="str">
        <f>IFERROR(IF(AND(#REF!="精神",#REF!="陸上"),INDEX(判定２,MATCH(リスト!Z544,縦リスト２,0),MATCH(M544,横リスト,0)),""),"×")</f>
        <v>×</v>
      </c>
      <c r="S544" s="10" t="e">
        <f>IF(OR(AND(#REF!="知的",#REF!="陸上"),R544="×"),Q544,P544)</f>
        <v>#REF!</v>
      </c>
      <c r="T544" s="8" t="str">
        <f t="shared" si="8"/>
        <v>　</v>
      </c>
      <c r="X54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44" s="272"/>
      <c r="Z544" s="272" t="e">
        <f>#REF!&amp;#REF!</f>
        <v>#REF!</v>
      </c>
      <c r="AA544" s="272"/>
    </row>
    <row r="545" spans="15:27" ht="14.25" x14ac:dyDescent="0.15">
      <c r="O545" s="10" t="e">
        <f>IF(OR(AND(#REF!="知的",#REF!="陸上"),R545="×"),Q545,P545)</f>
        <v>#REF!</v>
      </c>
      <c r="P545" s="10" t="str">
        <f>IFERROR(IF(#REF!="ﾎﾞｳﾘﾝｸﾞ","◎",IF(OR(#REF!="陸上",#REF!="水泳",#REF!="卓球",#REF!="ﾎﾞｯﾁｬ",#REF!="ﾌﾗｲﾝｸﾞﾃﾞｨｽｸ",#REF!="ｱｰﾁｪﾘｰ",#REF!="砲丸投4.0kg"),INDEX(判定,MATCH(リスト!X545,縦リスト,0),MATCH(#REF!,横リスト,0)),"")),"×")</f>
        <v>×</v>
      </c>
      <c r="Q545" s="10" t="e">
        <f>IF(#REF!="","",IFERROR(IF(AND(#REF!="知的",#REF!="陸上"),INDEX(判定２,MATCH(リスト!Z545,縦リスト２,0),MATCH(#REF!,横リスト,0)),"×"),""))</f>
        <v>#REF!</v>
      </c>
      <c r="R545" s="10" t="str">
        <f>IFERROR(IF(AND(#REF!="精神",#REF!="陸上"),INDEX(判定２,MATCH(リスト!Z545,縦リスト２,0),MATCH(M545,横リスト,0)),""),"×")</f>
        <v>×</v>
      </c>
      <c r="S545" s="10" t="e">
        <f>IF(OR(AND(#REF!="知的",#REF!="陸上"),R545="×"),Q545,P545)</f>
        <v>#REF!</v>
      </c>
      <c r="T545" s="8" t="str">
        <f t="shared" si="8"/>
        <v>　</v>
      </c>
      <c r="X54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45" s="272"/>
      <c r="Z545" s="272" t="e">
        <f>#REF!&amp;#REF!</f>
        <v>#REF!</v>
      </c>
      <c r="AA545" s="272"/>
    </row>
    <row r="546" spans="15:27" ht="14.25" x14ac:dyDescent="0.15">
      <c r="O546" s="10" t="e">
        <f>IF(OR(AND(#REF!="知的",#REF!="陸上"),R546="×"),Q546,P546)</f>
        <v>#REF!</v>
      </c>
      <c r="P546" s="10" t="str">
        <f>IFERROR(IF(#REF!="ﾎﾞｳﾘﾝｸﾞ","◎",IF(OR(#REF!="陸上",#REF!="水泳",#REF!="卓球",#REF!="ﾎﾞｯﾁｬ",#REF!="ﾌﾗｲﾝｸﾞﾃﾞｨｽｸ",#REF!="ｱｰﾁｪﾘｰ",#REF!="砲丸投4.0kg"),INDEX(判定,MATCH(リスト!X546,縦リスト,0),MATCH(#REF!,横リスト,0)),"")),"×")</f>
        <v>×</v>
      </c>
      <c r="Q546" s="10" t="e">
        <f>IF(#REF!="","",IFERROR(IF(AND(#REF!="知的",#REF!="陸上"),INDEX(判定２,MATCH(リスト!Z546,縦リスト２,0),MATCH(#REF!,横リスト,0)),"×"),""))</f>
        <v>#REF!</v>
      </c>
      <c r="R546" s="10" t="str">
        <f>IFERROR(IF(AND(#REF!="精神",#REF!="陸上"),INDEX(判定２,MATCH(リスト!Z546,縦リスト２,0),MATCH(M546,横リスト,0)),""),"×")</f>
        <v>×</v>
      </c>
      <c r="S546" s="10" t="e">
        <f>IF(OR(AND(#REF!="知的",#REF!="陸上"),R546="×"),Q546,P546)</f>
        <v>#REF!</v>
      </c>
      <c r="T546" s="8" t="str">
        <f t="shared" si="8"/>
        <v>　</v>
      </c>
      <c r="X54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46" s="272"/>
      <c r="Z546" s="272" t="e">
        <f>#REF!&amp;#REF!</f>
        <v>#REF!</v>
      </c>
      <c r="AA546" s="272"/>
    </row>
    <row r="547" spans="15:27" ht="14.25" x14ac:dyDescent="0.15">
      <c r="O547" s="10" t="e">
        <f>IF(OR(AND(#REF!="知的",#REF!="陸上"),R547="×"),Q547,P547)</f>
        <v>#REF!</v>
      </c>
      <c r="P547" s="10" t="str">
        <f>IFERROR(IF(#REF!="ﾎﾞｳﾘﾝｸﾞ","◎",IF(OR(#REF!="陸上",#REF!="水泳",#REF!="卓球",#REF!="ﾎﾞｯﾁｬ",#REF!="ﾌﾗｲﾝｸﾞﾃﾞｨｽｸ",#REF!="ｱｰﾁｪﾘｰ",#REF!="砲丸投4.0kg"),INDEX(判定,MATCH(リスト!X547,縦リスト,0),MATCH(#REF!,横リスト,0)),"")),"×")</f>
        <v>×</v>
      </c>
      <c r="Q547" s="10" t="e">
        <f>IF(#REF!="","",IFERROR(IF(AND(#REF!="知的",#REF!="陸上"),INDEX(判定２,MATCH(リスト!Z547,縦リスト２,0),MATCH(#REF!,横リスト,0)),"×"),""))</f>
        <v>#REF!</v>
      </c>
      <c r="R547" s="10" t="str">
        <f>IFERROR(IF(AND(#REF!="精神",#REF!="陸上"),INDEX(判定２,MATCH(リスト!Z547,縦リスト２,0),MATCH(M547,横リスト,0)),""),"×")</f>
        <v>×</v>
      </c>
      <c r="S547" s="10" t="e">
        <f>IF(OR(AND(#REF!="知的",#REF!="陸上"),R547="×"),Q547,P547)</f>
        <v>#REF!</v>
      </c>
      <c r="T547" s="8" t="str">
        <f t="shared" si="8"/>
        <v>　</v>
      </c>
      <c r="X54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47" s="272"/>
      <c r="Z547" s="272" t="e">
        <f>#REF!&amp;#REF!</f>
        <v>#REF!</v>
      </c>
      <c r="AA547" s="272"/>
    </row>
    <row r="548" spans="15:27" ht="14.25" x14ac:dyDescent="0.15">
      <c r="O548" s="10" t="e">
        <f>IF(OR(AND(#REF!="知的",#REF!="陸上"),R548="×"),Q548,P548)</f>
        <v>#REF!</v>
      </c>
      <c r="P548" s="10" t="str">
        <f>IFERROR(IF(#REF!="ﾎﾞｳﾘﾝｸﾞ","◎",IF(OR(#REF!="陸上",#REF!="水泳",#REF!="卓球",#REF!="ﾎﾞｯﾁｬ",#REF!="ﾌﾗｲﾝｸﾞﾃﾞｨｽｸ",#REF!="ｱｰﾁｪﾘｰ",#REF!="砲丸投4.0kg"),INDEX(判定,MATCH(リスト!X548,縦リスト,0),MATCH(#REF!,横リスト,0)),"")),"×")</f>
        <v>×</v>
      </c>
      <c r="Q548" s="10" t="e">
        <f>IF(#REF!="","",IFERROR(IF(AND(#REF!="知的",#REF!="陸上"),INDEX(判定２,MATCH(リスト!Z548,縦リスト２,0),MATCH(#REF!,横リスト,0)),"×"),""))</f>
        <v>#REF!</v>
      </c>
      <c r="R548" s="10" t="str">
        <f>IFERROR(IF(AND(#REF!="精神",#REF!="陸上"),INDEX(判定２,MATCH(リスト!Z548,縦リスト２,0),MATCH(M548,横リスト,0)),""),"×")</f>
        <v>×</v>
      </c>
      <c r="S548" s="10" t="e">
        <f>IF(OR(AND(#REF!="知的",#REF!="陸上"),R548="×"),Q548,P548)</f>
        <v>#REF!</v>
      </c>
      <c r="T548" s="8" t="str">
        <f t="shared" si="8"/>
        <v>　</v>
      </c>
      <c r="X54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48" s="272"/>
      <c r="Z548" s="272" t="e">
        <f>#REF!&amp;#REF!</f>
        <v>#REF!</v>
      </c>
      <c r="AA548" s="272"/>
    </row>
    <row r="549" spans="15:27" ht="14.25" x14ac:dyDescent="0.15">
      <c r="O549" s="10" t="e">
        <f>IF(OR(AND(#REF!="知的",#REF!="陸上"),R549="×"),Q549,P549)</f>
        <v>#REF!</v>
      </c>
      <c r="P549" s="10" t="str">
        <f>IFERROR(IF(#REF!="ﾎﾞｳﾘﾝｸﾞ","◎",IF(OR(#REF!="陸上",#REF!="水泳",#REF!="卓球",#REF!="ﾎﾞｯﾁｬ",#REF!="ﾌﾗｲﾝｸﾞﾃﾞｨｽｸ",#REF!="ｱｰﾁｪﾘｰ",#REF!="砲丸投4.0kg"),INDEX(判定,MATCH(リスト!X549,縦リスト,0),MATCH(#REF!,横リスト,0)),"")),"×")</f>
        <v>×</v>
      </c>
      <c r="Q549" s="10" t="e">
        <f>IF(#REF!="","",IFERROR(IF(AND(#REF!="知的",#REF!="陸上"),INDEX(判定２,MATCH(リスト!Z549,縦リスト２,0),MATCH(#REF!,横リスト,0)),"×"),""))</f>
        <v>#REF!</v>
      </c>
      <c r="R549" s="10" t="str">
        <f>IFERROR(IF(AND(#REF!="精神",#REF!="陸上"),INDEX(判定２,MATCH(リスト!Z549,縦リスト２,0),MATCH(M549,横リスト,0)),""),"×")</f>
        <v>×</v>
      </c>
      <c r="S549" s="10" t="e">
        <f>IF(OR(AND(#REF!="知的",#REF!="陸上"),R549="×"),Q549,P549)</f>
        <v>#REF!</v>
      </c>
      <c r="T549" s="8" t="str">
        <f t="shared" si="8"/>
        <v>　</v>
      </c>
      <c r="X54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49" s="272"/>
      <c r="Z549" s="272" t="e">
        <f>#REF!&amp;#REF!</f>
        <v>#REF!</v>
      </c>
      <c r="AA549" s="272"/>
    </row>
    <row r="550" spans="15:27" ht="14.25" x14ac:dyDescent="0.15">
      <c r="O550" s="10" t="e">
        <f>IF(OR(AND(#REF!="知的",#REF!="陸上"),R550="×"),Q550,P550)</f>
        <v>#REF!</v>
      </c>
      <c r="P550" s="10" t="str">
        <f>IFERROR(IF(#REF!="ﾎﾞｳﾘﾝｸﾞ","◎",IF(OR(#REF!="陸上",#REF!="水泳",#REF!="卓球",#REF!="ﾎﾞｯﾁｬ",#REF!="ﾌﾗｲﾝｸﾞﾃﾞｨｽｸ",#REF!="ｱｰﾁｪﾘｰ",#REF!="砲丸投4.0kg"),INDEX(判定,MATCH(リスト!X550,縦リスト,0),MATCH(#REF!,横リスト,0)),"")),"×")</f>
        <v>×</v>
      </c>
      <c r="Q550" s="10" t="e">
        <f>IF(#REF!="","",IFERROR(IF(AND(#REF!="知的",#REF!="陸上"),INDEX(判定２,MATCH(リスト!Z550,縦リスト２,0),MATCH(#REF!,横リスト,0)),"×"),""))</f>
        <v>#REF!</v>
      </c>
      <c r="R550" s="10" t="str">
        <f>IFERROR(IF(AND(#REF!="精神",#REF!="陸上"),INDEX(判定２,MATCH(リスト!Z550,縦リスト２,0),MATCH(M550,横リスト,0)),""),"×")</f>
        <v>×</v>
      </c>
      <c r="S550" s="10" t="e">
        <f>IF(OR(AND(#REF!="知的",#REF!="陸上"),R550="×"),Q550,P550)</f>
        <v>#REF!</v>
      </c>
      <c r="T550" s="8" t="str">
        <f t="shared" si="8"/>
        <v>　</v>
      </c>
      <c r="X55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50" s="272"/>
      <c r="Z550" s="272" t="e">
        <f>#REF!&amp;#REF!</f>
        <v>#REF!</v>
      </c>
      <c r="AA550" s="272"/>
    </row>
    <row r="551" spans="15:27" ht="14.25" x14ac:dyDescent="0.15">
      <c r="O551" s="10" t="e">
        <f>IF(OR(AND(#REF!="知的",#REF!="陸上"),R551="×"),Q551,P551)</f>
        <v>#REF!</v>
      </c>
      <c r="P551" s="10" t="str">
        <f>IFERROR(IF(#REF!="ﾎﾞｳﾘﾝｸﾞ","◎",IF(OR(#REF!="陸上",#REF!="水泳",#REF!="卓球",#REF!="ﾎﾞｯﾁｬ",#REF!="ﾌﾗｲﾝｸﾞﾃﾞｨｽｸ",#REF!="ｱｰﾁｪﾘｰ",#REF!="砲丸投4.0kg"),INDEX(判定,MATCH(リスト!X551,縦リスト,0),MATCH(#REF!,横リスト,0)),"")),"×")</f>
        <v>×</v>
      </c>
      <c r="Q551" s="10" t="e">
        <f>IF(#REF!="","",IFERROR(IF(AND(#REF!="知的",#REF!="陸上"),INDEX(判定２,MATCH(リスト!Z551,縦リスト２,0),MATCH(#REF!,横リスト,0)),"×"),""))</f>
        <v>#REF!</v>
      </c>
      <c r="R551" s="10" t="str">
        <f>IFERROR(IF(AND(#REF!="精神",#REF!="陸上"),INDEX(判定２,MATCH(リスト!Z551,縦リスト２,0),MATCH(M551,横リスト,0)),""),"×")</f>
        <v>×</v>
      </c>
      <c r="S551" s="10" t="e">
        <f>IF(OR(AND(#REF!="知的",#REF!="陸上"),R551="×"),Q551,P551)</f>
        <v>#REF!</v>
      </c>
      <c r="T551" s="8" t="str">
        <f t="shared" si="8"/>
        <v>　</v>
      </c>
      <c r="X55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51" s="272"/>
      <c r="Z551" s="272" t="e">
        <f>#REF!&amp;#REF!</f>
        <v>#REF!</v>
      </c>
      <c r="AA551" s="272"/>
    </row>
    <row r="552" spans="15:27" ht="14.25" x14ac:dyDescent="0.15">
      <c r="O552" s="10" t="e">
        <f>IF(OR(AND(#REF!="知的",#REF!="陸上"),R552="×"),Q552,P552)</f>
        <v>#REF!</v>
      </c>
      <c r="P552" s="10" t="str">
        <f>IFERROR(IF(#REF!="ﾎﾞｳﾘﾝｸﾞ","◎",IF(OR(#REF!="陸上",#REF!="水泳",#REF!="卓球",#REF!="ﾎﾞｯﾁｬ",#REF!="ﾌﾗｲﾝｸﾞﾃﾞｨｽｸ",#REF!="ｱｰﾁｪﾘｰ",#REF!="砲丸投4.0kg"),INDEX(判定,MATCH(リスト!X552,縦リスト,0),MATCH(#REF!,横リスト,0)),"")),"×")</f>
        <v>×</v>
      </c>
      <c r="Q552" s="10" t="e">
        <f>IF(#REF!="","",IFERROR(IF(AND(#REF!="知的",#REF!="陸上"),INDEX(判定２,MATCH(リスト!Z552,縦リスト２,0),MATCH(#REF!,横リスト,0)),"×"),""))</f>
        <v>#REF!</v>
      </c>
      <c r="R552" s="10" t="str">
        <f>IFERROR(IF(AND(#REF!="精神",#REF!="陸上"),INDEX(判定２,MATCH(リスト!Z552,縦リスト２,0),MATCH(M552,横リスト,0)),""),"×")</f>
        <v>×</v>
      </c>
      <c r="S552" s="10" t="e">
        <f>IF(OR(AND(#REF!="知的",#REF!="陸上"),R552="×"),Q552,P552)</f>
        <v>#REF!</v>
      </c>
      <c r="T552" s="8" t="str">
        <f t="shared" si="8"/>
        <v>　</v>
      </c>
      <c r="X55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52" s="272"/>
      <c r="Z552" s="272" t="e">
        <f>#REF!&amp;#REF!</f>
        <v>#REF!</v>
      </c>
      <c r="AA552" s="272"/>
    </row>
    <row r="553" spans="15:27" ht="14.25" x14ac:dyDescent="0.15">
      <c r="O553" s="10" t="e">
        <f>IF(OR(AND(#REF!="知的",#REF!="陸上"),R553="×"),Q553,P553)</f>
        <v>#REF!</v>
      </c>
      <c r="P553" s="10" t="str">
        <f>IFERROR(IF(#REF!="ﾎﾞｳﾘﾝｸﾞ","◎",IF(OR(#REF!="陸上",#REF!="水泳",#REF!="卓球",#REF!="ﾎﾞｯﾁｬ",#REF!="ﾌﾗｲﾝｸﾞﾃﾞｨｽｸ",#REF!="ｱｰﾁｪﾘｰ",#REF!="砲丸投4.0kg"),INDEX(判定,MATCH(リスト!X553,縦リスト,0),MATCH(#REF!,横リスト,0)),"")),"×")</f>
        <v>×</v>
      </c>
      <c r="Q553" s="10" t="e">
        <f>IF(#REF!="","",IFERROR(IF(AND(#REF!="知的",#REF!="陸上"),INDEX(判定２,MATCH(リスト!Z553,縦リスト２,0),MATCH(#REF!,横リスト,0)),"×"),""))</f>
        <v>#REF!</v>
      </c>
      <c r="R553" s="10" t="str">
        <f>IFERROR(IF(AND(#REF!="精神",#REF!="陸上"),INDEX(判定２,MATCH(リスト!Z553,縦リスト２,0),MATCH(M553,横リスト,0)),""),"×")</f>
        <v>×</v>
      </c>
      <c r="S553" s="10" t="e">
        <f>IF(OR(AND(#REF!="知的",#REF!="陸上"),R553="×"),Q553,P553)</f>
        <v>#REF!</v>
      </c>
      <c r="T553" s="8" t="str">
        <f t="shared" si="8"/>
        <v>　</v>
      </c>
      <c r="X55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53" s="272"/>
      <c r="Z553" s="272" t="e">
        <f>#REF!&amp;#REF!</f>
        <v>#REF!</v>
      </c>
      <c r="AA553" s="272"/>
    </row>
    <row r="554" spans="15:27" ht="14.25" x14ac:dyDescent="0.15">
      <c r="O554" s="10" t="e">
        <f>IF(OR(AND(#REF!="知的",#REF!="陸上"),R554="×"),Q554,P554)</f>
        <v>#REF!</v>
      </c>
      <c r="P554" s="10" t="str">
        <f>IFERROR(IF(#REF!="ﾎﾞｳﾘﾝｸﾞ","◎",IF(OR(#REF!="陸上",#REF!="水泳",#REF!="卓球",#REF!="ﾎﾞｯﾁｬ",#REF!="ﾌﾗｲﾝｸﾞﾃﾞｨｽｸ",#REF!="ｱｰﾁｪﾘｰ",#REF!="砲丸投4.0kg"),INDEX(判定,MATCH(リスト!X554,縦リスト,0),MATCH(#REF!,横リスト,0)),"")),"×")</f>
        <v>×</v>
      </c>
      <c r="Q554" s="10" t="e">
        <f>IF(#REF!="","",IFERROR(IF(AND(#REF!="知的",#REF!="陸上"),INDEX(判定２,MATCH(リスト!Z554,縦リスト２,0),MATCH(#REF!,横リスト,0)),"×"),""))</f>
        <v>#REF!</v>
      </c>
      <c r="R554" s="10" t="str">
        <f>IFERROR(IF(AND(#REF!="精神",#REF!="陸上"),INDEX(判定２,MATCH(リスト!Z554,縦リスト２,0),MATCH(M554,横リスト,0)),""),"×")</f>
        <v>×</v>
      </c>
      <c r="S554" s="10" t="e">
        <f>IF(OR(AND(#REF!="知的",#REF!="陸上"),R554="×"),Q554,P554)</f>
        <v>#REF!</v>
      </c>
      <c r="T554" s="8" t="str">
        <f t="shared" si="8"/>
        <v>　</v>
      </c>
      <c r="X55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54" s="272"/>
      <c r="Z554" s="272" t="e">
        <f>#REF!&amp;#REF!</f>
        <v>#REF!</v>
      </c>
      <c r="AA554" s="272"/>
    </row>
    <row r="555" spans="15:27" ht="14.25" x14ac:dyDescent="0.15">
      <c r="O555" s="10" t="e">
        <f>IF(OR(AND(#REF!="知的",#REF!="陸上"),R555="×"),Q555,P555)</f>
        <v>#REF!</v>
      </c>
      <c r="P555" s="10" t="str">
        <f>IFERROR(IF(#REF!="ﾎﾞｳﾘﾝｸﾞ","◎",IF(OR(#REF!="陸上",#REF!="水泳",#REF!="卓球",#REF!="ﾎﾞｯﾁｬ",#REF!="ﾌﾗｲﾝｸﾞﾃﾞｨｽｸ",#REF!="ｱｰﾁｪﾘｰ",#REF!="砲丸投4.0kg"),INDEX(判定,MATCH(リスト!X555,縦リスト,0),MATCH(#REF!,横リスト,0)),"")),"×")</f>
        <v>×</v>
      </c>
      <c r="Q555" s="10" t="e">
        <f>IF(#REF!="","",IFERROR(IF(AND(#REF!="知的",#REF!="陸上"),INDEX(判定２,MATCH(リスト!Z555,縦リスト２,0),MATCH(#REF!,横リスト,0)),"×"),""))</f>
        <v>#REF!</v>
      </c>
      <c r="R555" s="10" t="str">
        <f>IFERROR(IF(AND(#REF!="精神",#REF!="陸上"),INDEX(判定２,MATCH(リスト!Z555,縦リスト２,0),MATCH(M555,横リスト,0)),""),"×")</f>
        <v>×</v>
      </c>
      <c r="S555" s="10" t="e">
        <f>IF(OR(AND(#REF!="知的",#REF!="陸上"),R555="×"),Q555,P555)</f>
        <v>#REF!</v>
      </c>
      <c r="T555" s="8" t="str">
        <f t="shared" si="8"/>
        <v>　</v>
      </c>
      <c r="X55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55" s="272"/>
      <c r="Z555" s="272" t="e">
        <f>#REF!&amp;#REF!</f>
        <v>#REF!</v>
      </c>
      <c r="AA555" s="272"/>
    </row>
    <row r="556" spans="15:27" ht="14.25" x14ac:dyDescent="0.15">
      <c r="O556" s="10" t="e">
        <f>IF(OR(AND(#REF!="知的",#REF!="陸上"),R556="×"),Q556,P556)</f>
        <v>#REF!</v>
      </c>
      <c r="P556" s="10" t="str">
        <f>IFERROR(IF(#REF!="ﾎﾞｳﾘﾝｸﾞ","◎",IF(OR(#REF!="陸上",#REF!="水泳",#REF!="卓球",#REF!="ﾎﾞｯﾁｬ",#REF!="ﾌﾗｲﾝｸﾞﾃﾞｨｽｸ",#REF!="ｱｰﾁｪﾘｰ",#REF!="砲丸投4.0kg"),INDEX(判定,MATCH(リスト!X556,縦リスト,0),MATCH(#REF!,横リスト,0)),"")),"×")</f>
        <v>×</v>
      </c>
      <c r="Q556" s="10" t="e">
        <f>IF(#REF!="","",IFERROR(IF(AND(#REF!="知的",#REF!="陸上"),INDEX(判定２,MATCH(リスト!Z556,縦リスト２,0),MATCH(#REF!,横リスト,0)),"×"),""))</f>
        <v>#REF!</v>
      </c>
      <c r="R556" s="10" t="str">
        <f>IFERROR(IF(AND(#REF!="精神",#REF!="陸上"),INDEX(判定２,MATCH(リスト!Z556,縦リスト２,0),MATCH(M556,横リスト,0)),""),"×")</f>
        <v>×</v>
      </c>
      <c r="S556" s="10" t="e">
        <f>IF(OR(AND(#REF!="知的",#REF!="陸上"),R556="×"),Q556,P556)</f>
        <v>#REF!</v>
      </c>
      <c r="T556" s="8" t="str">
        <f t="shared" si="8"/>
        <v>　</v>
      </c>
      <c r="X55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56" s="272"/>
      <c r="Z556" s="272" t="e">
        <f>#REF!&amp;#REF!</f>
        <v>#REF!</v>
      </c>
      <c r="AA556" s="272"/>
    </row>
    <row r="557" spans="15:27" ht="14.25" x14ac:dyDescent="0.15">
      <c r="O557" s="10" t="e">
        <f>IF(OR(AND(#REF!="知的",#REF!="陸上"),R557="×"),Q557,P557)</f>
        <v>#REF!</v>
      </c>
      <c r="P557" s="10" t="str">
        <f>IFERROR(IF(#REF!="ﾎﾞｳﾘﾝｸﾞ","◎",IF(OR(#REF!="陸上",#REF!="水泳",#REF!="卓球",#REF!="ﾎﾞｯﾁｬ",#REF!="ﾌﾗｲﾝｸﾞﾃﾞｨｽｸ",#REF!="ｱｰﾁｪﾘｰ",#REF!="砲丸投4.0kg"),INDEX(判定,MATCH(リスト!X557,縦リスト,0),MATCH(#REF!,横リスト,0)),"")),"×")</f>
        <v>×</v>
      </c>
      <c r="Q557" s="10" t="e">
        <f>IF(#REF!="","",IFERROR(IF(AND(#REF!="知的",#REF!="陸上"),INDEX(判定２,MATCH(リスト!Z557,縦リスト２,0),MATCH(#REF!,横リスト,0)),"×"),""))</f>
        <v>#REF!</v>
      </c>
      <c r="R557" s="10" t="str">
        <f>IFERROR(IF(AND(#REF!="精神",#REF!="陸上"),INDEX(判定２,MATCH(リスト!Z557,縦リスト２,0),MATCH(M557,横リスト,0)),""),"×")</f>
        <v>×</v>
      </c>
      <c r="S557" s="10" t="e">
        <f>IF(OR(AND(#REF!="知的",#REF!="陸上"),R557="×"),Q557,P557)</f>
        <v>#REF!</v>
      </c>
      <c r="T557" s="8" t="str">
        <f t="shared" si="8"/>
        <v>　</v>
      </c>
      <c r="X55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57" s="272"/>
      <c r="Z557" s="272" t="e">
        <f>#REF!&amp;#REF!</f>
        <v>#REF!</v>
      </c>
      <c r="AA557" s="272"/>
    </row>
    <row r="558" spans="15:27" ht="14.25" x14ac:dyDescent="0.15">
      <c r="O558" s="10" t="e">
        <f>IF(OR(AND(#REF!="知的",#REF!="陸上"),R558="×"),Q558,P558)</f>
        <v>#REF!</v>
      </c>
      <c r="P558" s="10" t="str">
        <f>IFERROR(IF(#REF!="ﾎﾞｳﾘﾝｸﾞ","◎",IF(OR(#REF!="陸上",#REF!="水泳",#REF!="卓球",#REF!="ﾎﾞｯﾁｬ",#REF!="ﾌﾗｲﾝｸﾞﾃﾞｨｽｸ",#REF!="ｱｰﾁｪﾘｰ",#REF!="砲丸投4.0kg"),INDEX(判定,MATCH(リスト!X558,縦リスト,0),MATCH(#REF!,横リスト,0)),"")),"×")</f>
        <v>×</v>
      </c>
      <c r="Q558" s="10" t="e">
        <f>IF(#REF!="","",IFERROR(IF(AND(#REF!="知的",#REF!="陸上"),INDEX(判定２,MATCH(リスト!Z558,縦リスト２,0),MATCH(#REF!,横リスト,0)),"×"),""))</f>
        <v>#REF!</v>
      </c>
      <c r="R558" s="10" t="str">
        <f>IFERROR(IF(AND(#REF!="精神",#REF!="陸上"),INDEX(判定２,MATCH(リスト!Z558,縦リスト２,0),MATCH(M558,横リスト,0)),""),"×")</f>
        <v>×</v>
      </c>
      <c r="S558" s="10" t="e">
        <f>IF(OR(AND(#REF!="知的",#REF!="陸上"),R558="×"),Q558,P558)</f>
        <v>#REF!</v>
      </c>
      <c r="T558" s="8" t="str">
        <f t="shared" si="8"/>
        <v>　</v>
      </c>
      <c r="X55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58" s="272"/>
      <c r="Z558" s="272" t="e">
        <f>#REF!&amp;#REF!</f>
        <v>#REF!</v>
      </c>
      <c r="AA558" s="272"/>
    </row>
    <row r="559" spans="15:27" ht="14.25" x14ac:dyDescent="0.15">
      <c r="O559" s="10" t="e">
        <f>IF(OR(AND(#REF!="知的",#REF!="陸上"),R559="×"),Q559,P559)</f>
        <v>#REF!</v>
      </c>
      <c r="P559" s="10" t="str">
        <f>IFERROR(IF(#REF!="ﾎﾞｳﾘﾝｸﾞ","◎",IF(OR(#REF!="陸上",#REF!="水泳",#REF!="卓球",#REF!="ﾎﾞｯﾁｬ",#REF!="ﾌﾗｲﾝｸﾞﾃﾞｨｽｸ",#REF!="ｱｰﾁｪﾘｰ",#REF!="砲丸投4.0kg"),INDEX(判定,MATCH(リスト!X559,縦リスト,0),MATCH(#REF!,横リスト,0)),"")),"×")</f>
        <v>×</v>
      </c>
      <c r="Q559" s="10" t="e">
        <f>IF(#REF!="","",IFERROR(IF(AND(#REF!="知的",#REF!="陸上"),INDEX(判定２,MATCH(リスト!Z559,縦リスト２,0),MATCH(#REF!,横リスト,0)),"×"),""))</f>
        <v>#REF!</v>
      </c>
      <c r="R559" s="10" t="str">
        <f>IFERROR(IF(AND(#REF!="精神",#REF!="陸上"),INDEX(判定２,MATCH(リスト!Z559,縦リスト２,0),MATCH(M559,横リスト,0)),""),"×")</f>
        <v>×</v>
      </c>
      <c r="S559" s="10" t="e">
        <f>IF(OR(AND(#REF!="知的",#REF!="陸上"),R559="×"),Q559,P559)</f>
        <v>#REF!</v>
      </c>
      <c r="T559" s="8" t="str">
        <f t="shared" si="8"/>
        <v>　</v>
      </c>
      <c r="X55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59" s="272"/>
      <c r="Z559" s="272" t="e">
        <f>#REF!&amp;#REF!</f>
        <v>#REF!</v>
      </c>
      <c r="AA559" s="272"/>
    </row>
    <row r="560" spans="15:27" ht="14.25" x14ac:dyDescent="0.15">
      <c r="O560" s="10" t="e">
        <f>IF(OR(AND(#REF!="知的",#REF!="陸上"),R560="×"),Q560,P560)</f>
        <v>#REF!</v>
      </c>
      <c r="P560" s="10" t="str">
        <f>IFERROR(IF(#REF!="ﾎﾞｳﾘﾝｸﾞ","◎",IF(OR(#REF!="陸上",#REF!="水泳",#REF!="卓球",#REF!="ﾎﾞｯﾁｬ",#REF!="ﾌﾗｲﾝｸﾞﾃﾞｨｽｸ",#REF!="ｱｰﾁｪﾘｰ",#REF!="砲丸投4.0kg"),INDEX(判定,MATCH(リスト!X560,縦リスト,0),MATCH(#REF!,横リスト,0)),"")),"×")</f>
        <v>×</v>
      </c>
      <c r="Q560" s="10" t="e">
        <f>IF(#REF!="","",IFERROR(IF(AND(#REF!="知的",#REF!="陸上"),INDEX(判定２,MATCH(リスト!Z560,縦リスト２,0),MATCH(#REF!,横リスト,0)),"×"),""))</f>
        <v>#REF!</v>
      </c>
      <c r="R560" s="10" t="str">
        <f>IFERROR(IF(AND(#REF!="精神",#REF!="陸上"),INDEX(判定２,MATCH(リスト!Z560,縦リスト２,0),MATCH(M560,横リスト,0)),""),"×")</f>
        <v>×</v>
      </c>
      <c r="S560" s="10" t="e">
        <f>IF(OR(AND(#REF!="知的",#REF!="陸上"),R560="×"),Q560,P560)</f>
        <v>#REF!</v>
      </c>
      <c r="T560" s="8" t="str">
        <f t="shared" si="8"/>
        <v>　</v>
      </c>
      <c r="X56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60" s="272"/>
      <c r="Z560" s="272" t="e">
        <f>#REF!&amp;#REF!</f>
        <v>#REF!</v>
      </c>
      <c r="AA560" s="272"/>
    </row>
    <row r="561" spans="15:27" ht="14.25" x14ac:dyDescent="0.15">
      <c r="O561" s="10" t="e">
        <f>IF(OR(AND(#REF!="知的",#REF!="陸上"),R561="×"),Q561,P561)</f>
        <v>#REF!</v>
      </c>
      <c r="P561" s="10" t="str">
        <f>IFERROR(IF(#REF!="ﾎﾞｳﾘﾝｸﾞ","◎",IF(OR(#REF!="陸上",#REF!="水泳",#REF!="卓球",#REF!="ﾎﾞｯﾁｬ",#REF!="ﾌﾗｲﾝｸﾞﾃﾞｨｽｸ",#REF!="ｱｰﾁｪﾘｰ",#REF!="砲丸投4.0kg"),INDEX(判定,MATCH(リスト!X561,縦リスト,0),MATCH(#REF!,横リスト,0)),"")),"×")</f>
        <v>×</v>
      </c>
      <c r="Q561" s="10" t="e">
        <f>IF(#REF!="","",IFERROR(IF(AND(#REF!="知的",#REF!="陸上"),INDEX(判定２,MATCH(リスト!Z561,縦リスト２,0),MATCH(#REF!,横リスト,0)),"×"),""))</f>
        <v>#REF!</v>
      </c>
      <c r="R561" s="10" t="str">
        <f>IFERROR(IF(AND(#REF!="精神",#REF!="陸上"),INDEX(判定２,MATCH(リスト!Z561,縦リスト２,0),MATCH(M561,横リスト,0)),""),"×")</f>
        <v>×</v>
      </c>
      <c r="S561" s="10" t="e">
        <f>IF(OR(AND(#REF!="知的",#REF!="陸上"),R561="×"),Q561,P561)</f>
        <v>#REF!</v>
      </c>
      <c r="T561" s="8" t="str">
        <f t="shared" si="8"/>
        <v>　</v>
      </c>
      <c r="X56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61" s="272"/>
      <c r="Z561" s="272" t="e">
        <f>#REF!&amp;#REF!</f>
        <v>#REF!</v>
      </c>
      <c r="AA561" s="272"/>
    </row>
    <row r="562" spans="15:27" ht="14.25" x14ac:dyDescent="0.15">
      <c r="O562" s="10" t="e">
        <f>IF(OR(AND(#REF!="知的",#REF!="陸上"),R562="×"),Q562,P562)</f>
        <v>#REF!</v>
      </c>
      <c r="P562" s="10" t="str">
        <f>IFERROR(IF(#REF!="ﾎﾞｳﾘﾝｸﾞ","◎",IF(OR(#REF!="陸上",#REF!="水泳",#REF!="卓球",#REF!="ﾎﾞｯﾁｬ",#REF!="ﾌﾗｲﾝｸﾞﾃﾞｨｽｸ",#REF!="ｱｰﾁｪﾘｰ",#REF!="砲丸投4.0kg"),INDEX(判定,MATCH(リスト!X562,縦リスト,0),MATCH(#REF!,横リスト,0)),"")),"×")</f>
        <v>×</v>
      </c>
      <c r="Q562" s="10" t="e">
        <f>IF(#REF!="","",IFERROR(IF(AND(#REF!="知的",#REF!="陸上"),INDEX(判定２,MATCH(リスト!Z562,縦リスト２,0),MATCH(#REF!,横リスト,0)),"×"),""))</f>
        <v>#REF!</v>
      </c>
      <c r="R562" s="10" t="str">
        <f>IFERROR(IF(AND(#REF!="精神",#REF!="陸上"),INDEX(判定２,MATCH(リスト!Z562,縦リスト２,0),MATCH(M562,横リスト,0)),""),"×")</f>
        <v>×</v>
      </c>
      <c r="S562" s="10" t="e">
        <f>IF(OR(AND(#REF!="知的",#REF!="陸上"),R562="×"),Q562,P562)</f>
        <v>#REF!</v>
      </c>
      <c r="T562" s="8" t="str">
        <f t="shared" si="8"/>
        <v>　</v>
      </c>
      <c r="X56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62" s="272"/>
      <c r="Z562" s="272" t="e">
        <f>#REF!&amp;#REF!</f>
        <v>#REF!</v>
      </c>
      <c r="AA562" s="272"/>
    </row>
    <row r="563" spans="15:27" ht="14.25" x14ac:dyDescent="0.15">
      <c r="O563" s="10" t="e">
        <f>IF(OR(AND(#REF!="知的",#REF!="陸上"),R563="×"),Q563,P563)</f>
        <v>#REF!</v>
      </c>
      <c r="P563" s="10" t="str">
        <f>IFERROR(IF(#REF!="ﾎﾞｳﾘﾝｸﾞ","◎",IF(OR(#REF!="陸上",#REF!="水泳",#REF!="卓球",#REF!="ﾎﾞｯﾁｬ",#REF!="ﾌﾗｲﾝｸﾞﾃﾞｨｽｸ",#REF!="ｱｰﾁｪﾘｰ",#REF!="砲丸投4.0kg"),INDEX(判定,MATCH(リスト!X563,縦リスト,0),MATCH(#REF!,横リスト,0)),"")),"×")</f>
        <v>×</v>
      </c>
      <c r="Q563" s="10" t="e">
        <f>IF(#REF!="","",IFERROR(IF(AND(#REF!="知的",#REF!="陸上"),INDEX(判定２,MATCH(リスト!Z563,縦リスト２,0),MATCH(#REF!,横リスト,0)),"×"),""))</f>
        <v>#REF!</v>
      </c>
      <c r="R563" s="10" t="str">
        <f>IFERROR(IF(AND(#REF!="精神",#REF!="陸上"),INDEX(判定２,MATCH(リスト!Z563,縦リスト２,0),MATCH(M563,横リスト,0)),""),"×")</f>
        <v>×</v>
      </c>
      <c r="S563" s="10" t="e">
        <f>IF(OR(AND(#REF!="知的",#REF!="陸上"),R563="×"),Q563,P563)</f>
        <v>#REF!</v>
      </c>
      <c r="T563" s="8" t="str">
        <f t="shared" si="8"/>
        <v>　</v>
      </c>
      <c r="X56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63" s="272"/>
      <c r="Z563" s="272" t="e">
        <f>#REF!&amp;#REF!</f>
        <v>#REF!</v>
      </c>
      <c r="AA563" s="272"/>
    </row>
    <row r="564" spans="15:27" ht="14.25" x14ac:dyDescent="0.15">
      <c r="O564" s="10" t="e">
        <f>IF(OR(AND(#REF!="知的",#REF!="陸上"),R564="×"),Q564,P564)</f>
        <v>#REF!</v>
      </c>
      <c r="P564" s="10" t="str">
        <f>IFERROR(IF(#REF!="ﾎﾞｳﾘﾝｸﾞ","◎",IF(OR(#REF!="陸上",#REF!="水泳",#REF!="卓球",#REF!="ﾎﾞｯﾁｬ",#REF!="ﾌﾗｲﾝｸﾞﾃﾞｨｽｸ",#REF!="ｱｰﾁｪﾘｰ",#REF!="砲丸投4.0kg"),INDEX(判定,MATCH(リスト!X564,縦リスト,0),MATCH(#REF!,横リスト,0)),"")),"×")</f>
        <v>×</v>
      </c>
      <c r="Q564" s="10" t="e">
        <f>IF(#REF!="","",IFERROR(IF(AND(#REF!="知的",#REF!="陸上"),INDEX(判定２,MATCH(リスト!Z564,縦リスト２,0),MATCH(#REF!,横リスト,0)),"×"),""))</f>
        <v>#REF!</v>
      </c>
      <c r="R564" s="10" t="str">
        <f>IFERROR(IF(AND(#REF!="精神",#REF!="陸上"),INDEX(判定２,MATCH(リスト!Z564,縦リスト２,0),MATCH(M564,横リスト,0)),""),"×")</f>
        <v>×</v>
      </c>
      <c r="S564" s="10" t="e">
        <f>IF(OR(AND(#REF!="知的",#REF!="陸上"),R564="×"),Q564,P564)</f>
        <v>#REF!</v>
      </c>
      <c r="T564" s="8" t="str">
        <f t="shared" si="8"/>
        <v>　</v>
      </c>
      <c r="X56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64" s="272"/>
      <c r="Z564" s="272" t="e">
        <f>#REF!&amp;#REF!</f>
        <v>#REF!</v>
      </c>
      <c r="AA564" s="272"/>
    </row>
    <row r="565" spans="15:27" ht="14.25" x14ac:dyDescent="0.15">
      <c r="O565" s="10" t="e">
        <f>IF(OR(AND(#REF!="知的",#REF!="陸上"),R565="×"),Q565,P565)</f>
        <v>#REF!</v>
      </c>
      <c r="P565" s="10" t="str">
        <f>IFERROR(IF(#REF!="ﾎﾞｳﾘﾝｸﾞ","◎",IF(OR(#REF!="陸上",#REF!="水泳",#REF!="卓球",#REF!="ﾎﾞｯﾁｬ",#REF!="ﾌﾗｲﾝｸﾞﾃﾞｨｽｸ",#REF!="ｱｰﾁｪﾘｰ",#REF!="砲丸投4.0kg"),INDEX(判定,MATCH(リスト!X565,縦リスト,0),MATCH(#REF!,横リスト,0)),"")),"×")</f>
        <v>×</v>
      </c>
      <c r="Q565" s="10" t="e">
        <f>IF(#REF!="","",IFERROR(IF(AND(#REF!="知的",#REF!="陸上"),INDEX(判定２,MATCH(リスト!Z565,縦リスト２,0),MATCH(#REF!,横リスト,0)),"×"),""))</f>
        <v>#REF!</v>
      </c>
      <c r="R565" s="10" t="str">
        <f>IFERROR(IF(AND(#REF!="精神",#REF!="陸上"),INDEX(判定２,MATCH(リスト!Z565,縦リスト２,0),MATCH(M565,横リスト,0)),""),"×")</f>
        <v>×</v>
      </c>
      <c r="S565" s="10" t="e">
        <f>IF(OR(AND(#REF!="知的",#REF!="陸上"),R565="×"),Q565,P565)</f>
        <v>#REF!</v>
      </c>
      <c r="T565" s="8" t="str">
        <f t="shared" si="8"/>
        <v>　</v>
      </c>
      <c r="X56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65" s="272"/>
      <c r="Z565" s="272" t="e">
        <f>#REF!&amp;#REF!</f>
        <v>#REF!</v>
      </c>
      <c r="AA565" s="272"/>
    </row>
    <row r="566" spans="15:27" ht="14.25" x14ac:dyDescent="0.15">
      <c r="O566" s="10" t="e">
        <f>IF(OR(AND(#REF!="知的",#REF!="陸上"),R566="×"),Q566,P566)</f>
        <v>#REF!</v>
      </c>
      <c r="P566" s="10" t="str">
        <f>IFERROR(IF(#REF!="ﾎﾞｳﾘﾝｸﾞ","◎",IF(OR(#REF!="陸上",#REF!="水泳",#REF!="卓球",#REF!="ﾎﾞｯﾁｬ",#REF!="ﾌﾗｲﾝｸﾞﾃﾞｨｽｸ",#REF!="ｱｰﾁｪﾘｰ",#REF!="砲丸投4.0kg"),INDEX(判定,MATCH(リスト!X566,縦リスト,0),MATCH(#REF!,横リスト,0)),"")),"×")</f>
        <v>×</v>
      </c>
      <c r="Q566" s="10" t="e">
        <f>IF(#REF!="","",IFERROR(IF(AND(#REF!="知的",#REF!="陸上"),INDEX(判定２,MATCH(リスト!Z566,縦リスト２,0),MATCH(#REF!,横リスト,0)),"×"),""))</f>
        <v>#REF!</v>
      </c>
      <c r="R566" s="10" t="str">
        <f>IFERROR(IF(AND(#REF!="精神",#REF!="陸上"),INDEX(判定２,MATCH(リスト!Z566,縦リスト２,0),MATCH(M566,横リスト,0)),""),"×")</f>
        <v>×</v>
      </c>
      <c r="S566" s="10" t="e">
        <f>IF(OR(AND(#REF!="知的",#REF!="陸上"),R566="×"),Q566,P566)</f>
        <v>#REF!</v>
      </c>
      <c r="T566" s="8" t="str">
        <f t="shared" si="8"/>
        <v>　</v>
      </c>
      <c r="X56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66" s="272"/>
      <c r="Z566" s="272" t="e">
        <f>#REF!&amp;#REF!</f>
        <v>#REF!</v>
      </c>
      <c r="AA566" s="272"/>
    </row>
    <row r="567" spans="15:27" ht="14.25" x14ac:dyDescent="0.15">
      <c r="O567" s="10" t="e">
        <f>IF(OR(AND(#REF!="知的",#REF!="陸上"),R567="×"),Q567,P567)</f>
        <v>#REF!</v>
      </c>
      <c r="P567" s="10" t="str">
        <f>IFERROR(IF(#REF!="ﾎﾞｳﾘﾝｸﾞ","◎",IF(OR(#REF!="陸上",#REF!="水泳",#REF!="卓球",#REF!="ﾎﾞｯﾁｬ",#REF!="ﾌﾗｲﾝｸﾞﾃﾞｨｽｸ",#REF!="ｱｰﾁｪﾘｰ",#REF!="砲丸投4.0kg"),INDEX(判定,MATCH(リスト!X567,縦リスト,0),MATCH(#REF!,横リスト,0)),"")),"×")</f>
        <v>×</v>
      </c>
      <c r="Q567" s="10" t="e">
        <f>IF(#REF!="","",IFERROR(IF(AND(#REF!="知的",#REF!="陸上"),INDEX(判定２,MATCH(リスト!Z567,縦リスト２,0),MATCH(#REF!,横リスト,0)),"×"),""))</f>
        <v>#REF!</v>
      </c>
      <c r="R567" s="10" t="str">
        <f>IFERROR(IF(AND(#REF!="精神",#REF!="陸上"),INDEX(判定２,MATCH(リスト!Z567,縦リスト２,0),MATCH(M567,横リスト,0)),""),"×")</f>
        <v>×</v>
      </c>
      <c r="S567" s="10" t="e">
        <f>IF(OR(AND(#REF!="知的",#REF!="陸上"),R567="×"),Q567,P567)</f>
        <v>#REF!</v>
      </c>
      <c r="T567" s="8" t="str">
        <f t="shared" si="8"/>
        <v>　</v>
      </c>
      <c r="X56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67" s="272"/>
      <c r="Z567" s="272" t="e">
        <f>#REF!&amp;#REF!</f>
        <v>#REF!</v>
      </c>
      <c r="AA567" s="272"/>
    </row>
    <row r="568" spans="15:27" ht="14.25" x14ac:dyDescent="0.15">
      <c r="O568" s="10" t="e">
        <f>IF(OR(AND(#REF!="知的",#REF!="陸上"),R568="×"),Q568,P568)</f>
        <v>#REF!</v>
      </c>
      <c r="P568" s="10" t="str">
        <f>IFERROR(IF(#REF!="ﾎﾞｳﾘﾝｸﾞ","◎",IF(OR(#REF!="陸上",#REF!="水泳",#REF!="卓球",#REF!="ﾎﾞｯﾁｬ",#REF!="ﾌﾗｲﾝｸﾞﾃﾞｨｽｸ",#REF!="ｱｰﾁｪﾘｰ",#REF!="砲丸投4.0kg"),INDEX(判定,MATCH(リスト!X568,縦リスト,0),MATCH(#REF!,横リスト,0)),"")),"×")</f>
        <v>×</v>
      </c>
      <c r="Q568" s="10" t="e">
        <f>IF(#REF!="","",IFERROR(IF(AND(#REF!="知的",#REF!="陸上"),INDEX(判定２,MATCH(リスト!Z568,縦リスト２,0),MATCH(#REF!,横リスト,0)),"×"),""))</f>
        <v>#REF!</v>
      </c>
      <c r="R568" s="10" t="str">
        <f>IFERROR(IF(AND(#REF!="精神",#REF!="陸上"),INDEX(判定２,MATCH(リスト!Z568,縦リスト２,0),MATCH(M568,横リスト,0)),""),"×")</f>
        <v>×</v>
      </c>
      <c r="S568" s="10" t="e">
        <f>IF(OR(AND(#REF!="知的",#REF!="陸上"),R568="×"),Q568,P568)</f>
        <v>#REF!</v>
      </c>
      <c r="T568" s="8" t="str">
        <f t="shared" si="8"/>
        <v>　</v>
      </c>
      <c r="X56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68" s="272"/>
      <c r="Z568" s="272" t="e">
        <f>#REF!&amp;#REF!</f>
        <v>#REF!</v>
      </c>
      <c r="AA568" s="272"/>
    </row>
    <row r="569" spans="15:27" ht="14.25" x14ac:dyDescent="0.15">
      <c r="O569" s="10" t="e">
        <f>IF(OR(AND(#REF!="知的",#REF!="陸上"),R569="×"),Q569,P569)</f>
        <v>#REF!</v>
      </c>
      <c r="P569" s="10" t="str">
        <f>IFERROR(IF(#REF!="ﾎﾞｳﾘﾝｸﾞ","◎",IF(OR(#REF!="陸上",#REF!="水泳",#REF!="卓球",#REF!="ﾎﾞｯﾁｬ",#REF!="ﾌﾗｲﾝｸﾞﾃﾞｨｽｸ",#REF!="ｱｰﾁｪﾘｰ",#REF!="砲丸投4.0kg"),INDEX(判定,MATCH(リスト!X569,縦リスト,0),MATCH(#REF!,横リスト,0)),"")),"×")</f>
        <v>×</v>
      </c>
      <c r="Q569" s="10" t="e">
        <f>IF(#REF!="","",IFERROR(IF(AND(#REF!="知的",#REF!="陸上"),INDEX(判定２,MATCH(リスト!Z569,縦リスト２,0),MATCH(#REF!,横リスト,0)),"×"),""))</f>
        <v>#REF!</v>
      </c>
      <c r="R569" s="10" t="str">
        <f>IFERROR(IF(AND(#REF!="精神",#REF!="陸上"),INDEX(判定２,MATCH(リスト!Z569,縦リスト２,0),MATCH(M569,横リスト,0)),""),"×")</f>
        <v>×</v>
      </c>
      <c r="S569" s="10" t="e">
        <f>IF(OR(AND(#REF!="知的",#REF!="陸上"),R569="×"),Q569,P569)</f>
        <v>#REF!</v>
      </c>
      <c r="T569" s="8" t="str">
        <f t="shared" si="8"/>
        <v>　</v>
      </c>
      <c r="X56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69" s="272"/>
      <c r="Z569" s="272" t="e">
        <f>#REF!&amp;#REF!</f>
        <v>#REF!</v>
      </c>
      <c r="AA569" s="272"/>
    </row>
    <row r="570" spans="15:27" ht="14.25" x14ac:dyDescent="0.15">
      <c r="O570" s="10" t="e">
        <f>IF(OR(AND(#REF!="知的",#REF!="陸上"),R570="×"),Q570,P570)</f>
        <v>#REF!</v>
      </c>
      <c r="P570" s="10" t="str">
        <f>IFERROR(IF(#REF!="ﾎﾞｳﾘﾝｸﾞ","◎",IF(OR(#REF!="陸上",#REF!="水泳",#REF!="卓球",#REF!="ﾎﾞｯﾁｬ",#REF!="ﾌﾗｲﾝｸﾞﾃﾞｨｽｸ",#REF!="ｱｰﾁｪﾘｰ",#REF!="砲丸投4.0kg"),INDEX(判定,MATCH(リスト!X570,縦リスト,0),MATCH(#REF!,横リスト,0)),"")),"×")</f>
        <v>×</v>
      </c>
      <c r="Q570" s="10" t="e">
        <f>IF(#REF!="","",IFERROR(IF(AND(#REF!="知的",#REF!="陸上"),INDEX(判定２,MATCH(リスト!Z570,縦リスト２,0),MATCH(#REF!,横リスト,0)),"×"),""))</f>
        <v>#REF!</v>
      </c>
      <c r="R570" s="10" t="str">
        <f>IFERROR(IF(AND(#REF!="精神",#REF!="陸上"),INDEX(判定２,MATCH(リスト!Z570,縦リスト２,0),MATCH(M570,横リスト,0)),""),"×")</f>
        <v>×</v>
      </c>
      <c r="S570" s="10" t="e">
        <f>IF(OR(AND(#REF!="知的",#REF!="陸上"),R570="×"),Q570,P570)</f>
        <v>#REF!</v>
      </c>
      <c r="T570" s="8" t="str">
        <f t="shared" si="8"/>
        <v>　</v>
      </c>
      <c r="X57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70" s="272"/>
      <c r="Z570" s="272" t="e">
        <f>#REF!&amp;#REF!</f>
        <v>#REF!</v>
      </c>
      <c r="AA570" s="272"/>
    </row>
    <row r="571" spans="15:27" ht="14.25" x14ac:dyDescent="0.15">
      <c r="O571" s="10" t="e">
        <f>IF(OR(AND(#REF!="知的",#REF!="陸上"),R571="×"),Q571,P571)</f>
        <v>#REF!</v>
      </c>
      <c r="P571" s="10" t="str">
        <f>IFERROR(IF(#REF!="ﾎﾞｳﾘﾝｸﾞ","◎",IF(OR(#REF!="陸上",#REF!="水泳",#REF!="卓球",#REF!="ﾎﾞｯﾁｬ",#REF!="ﾌﾗｲﾝｸﾞﾃﾞｨｽｸ",#REF!="ｱｰﾁｪﾘｰ",#REF!="砲丸投4.0kg"),INDEX(判定,MATCH(リスト!X571,縦リスト,0),MATCH(#REF!,横リスト,0)),"")),"×")</f>
        <v>×</v>
      </c>
      <c r="Q571" s="10" t="e">
        <f>IF(#REF!="","",IFERROR(IF(AND(#REF!="知的",#REF!="陸上"),INDEX(判定２,MATCH(リスト!Z571,縦リスト２,0),MATCH(#REF!,横リスト,0)),"×"),""))</f>
        <v>#REF!</v>
      </c>
      <c r="R571" s="10" t="str">
        <f>IFERROR(IF(AND(#REF!="精神",#REF!="陸上"),INDEX(判定２,MATCH(リスト!Z571,縦リスト２,0),MATCH(M571,横リスト,0)),""),"×")</f>
        <v>×</v>
      </c>
      <c r="S571" s="10" t="e">
        <f>IF(OR(AND(#REF!="知的",#REF!="陸上"),R571="×"),Q571,P571)</f>
        <v>#REF!</v>
      </c>
      <c r="T571" s="8" t="str">
        <f t="shared" si="8"/>
        <v>　</v>
      </c>
      <c r="X57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71" s="272"/>
      <c r="Z571" s="272" t="e">
        <f>#REF!&amp;#REF!</f>
        <v>#REF!</v>
      </c>
      <c r="AA571" s="272"/>
    </row>
    <row r="572" spans="15:27" ht="14.25" x14ac:dyDescent="0.15">
      <c r="O572" s="10" t="e">
        <f>IF(OR(AND(#REF!="知的",#REF!="陸上"),R572="×"),Q572,P572)</f>
        <v>#REF!</v>
      </c>
      <c r="P572" s="10" t="str">
        <f>IFERROR(IF(#REF!="ﾎﾞｳﾘﾝｸﾞ","◎",IF(OR(#REF!="陸上",#REF!="水泳",#REF!="卓球",#REF!="ﾎﾞｯﾁｬ",#REF!="ﾌﾗｲﾝｸﾞﾃﾞｨｽｸ",#REF!="ｱｰﾁｪﾘｰ",#REF!="砲丸投4.0kg"),INDEX(判定,MATCH(リスト!X572,縦リスト,0),MATCH(#REF!,横リスト,0)),"")),"×")</f>
        <v>×</v>
      </c>
      <c r="Q572" s="10" t="e">
        <f>IF(#REF!="","",IFERROR(IF(AND(#REF!="知的",#REF!="陸上"),INDEX(判定２,MATCH(リスト!Z572,縦リスト２,0),MATCH(#REF!,横リスト,0)),"×"),""))</f>
        <v>#REF!</v>
      </c>
      <c r="R572" s="10" t="str">
        <f>IFERROR(IF(AND(#REF!="精神",#REF!="陸上"),INDEX(判定２,MATCH(リスト!Z572,縦リスト２,0),MATCH(M572,横リスト,0)),""),"×")</f>
        <v>×</v>
      </c>
      <c r="S572" s="10" t="e">
        <f>IF(OR(AND(#REF!="知的",#REF!="陸上"),R572="×"),Q572,P572)</f>
        <v>#REF!</v>
      </c>
      <c r="T572" s="8" t="str">
        <f t="shared" si="8"/>
        <v>　</v>
      </c>
      <c r="X57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72" s="272"/>
      <c r="Z572" s="272" t="e">
        <f>#REF!&amp;#REF!</f>
        <v>#REF!</v>
      </c>
      <c r="AA572" s="272"/>
    </row>
    <row r="573" spans="15:27" ht="14.25" x14ac:dyDescent="0.15">
      <c r="O573" s="10" t="e">
        <f>IF(OR(AND(#REF!="知的",#REF!="陸上"),R573="×"),Q573,P573)</f>
        <v>#REF!</v>
      </c>
      <c r="P573" s="10" t="str">
        <f>IFERROR(IF(#REF!="ﾎﾞｳﾘﾝｸﾞ","◎",IF(OR(#REF!="陸上",#REF!="水泳",#REF!="卓球",#REF!="ﾎﾞｯﾁｬ",#REF!="ﾌﾗｲﾝｸﾞﾃﾞｨｽｸ",#REF!="ｱｰﾁｪﾘｰ",#REF!="砲丸投4.0kg"),INDEX(判定,MATCH(リスト!X573,縦リスト,0),MATCH(#REF!,横リスト,0)),"")),"×")</f>
        <v>×</v>
      </c>
      <c r="Q573" s="10" t="e">
        <f>IF(#REF!="","",IFERROR(IF(AND(#REF!="知的",#REF!="陸上"),INDEX(判定２,MATCH(リスト!Z573,縦リスト２,0),MATCH(#REF!,横リスト,0)),"×"),""))</f>
        <v>#REF!</v>
      </c>
      <c r="R573" s="10" t="str">
        <f>IFERROR(IF(AND(#REF!="精神",#REF!="陸上"),INDEX(判定２,MATCH(リスト!Z573,縦リスト２,0),MATCH(M573,横リスト,0)),""),"×")</f>
        <v>×</v>
      </c>
      <c r="S573" s="10" t="e">
        <f>IF(OR(AND(#REF!="知的",#REF!="陸上"),R573="×"),Q573,P573)</f>
        <v>#REF!</v>
      </c>
      <c r="T573" s="8" t="str">
        <f t="shared" si="8"/>
        <v>　</v>
      </c>
      <c r="X57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73" s="272"/>
      <c r="Z573" s="272" t="e">
        <f>#REF!&amp;#REF!</f>
        <v>#REF!</v>
      </c>
      <c r="AA573" s="272"/>
    </row>
    <row r="574" spans="15:27" ht="14.25" x14ac:dyDescent="0.15">
      <c r="O574" s="10" t="e">
        <f>IF(OR(AND(#REF!="知的",#REF!="陸上"),R574="×"),Q574,P574)</f>
        <v>#REF!</v>
      </c>
      <c r="P574" s="10" t="str">
        <f>IFERROR(IF(#REF!="ﾎﾞｳﾘﾝｸﾞ","◎",IF(OR(#REF!="陸上",#REF!="水泳",#REF!="卓球",#REF!="ﾎﾞｯﾁｬ",#REF!="ﾌﾗｲﾝｸﾞﾃﾞｨｽｸ",#REF!="ｱｰﾁｪﾘｰ",#REF!="砲丸投4.0kg"),INDEX(判定,MATCH(リスト!X574,縦リスト,0),MATCH(#REF!,横リスト,0)),"")),"×")</f>
        <v>×</v>
      </c>
      <c r="Q574" s="10" t="e">
        <f>IF(#REF!="","",IFERROR(IF(AND(#REF!="知的",#REF!="陸上"),INDEX(判定２,MATCH(リスト!Z574,縦リスト２,0),MATCH(#REF!,横リスト,0)),"×"),""))</f>
        <v>#REF!</v>
      </c>
      <c r="R574" s="10" t="str">
        <f>IFERROR(IF(AND(#REF!="精神",#REF!="陸上"),INDEX(判定２,MATCH(リスト!Z574,縦リスト２,0),MATCH(M574,横リスト,0)),""),"×")</f>
        <v>×</v>
      </c>
      <c r="S574" s="10" t="e">
        <f>IF(OR(AND(#REF!="知的",#REF!="陸上"),R574="×"),Q574,P574)</f>
        <v>#REF!</v>
      </c>
      <c r="T574" s="8" t="str">
        <f t="shared" si="8"/>
        <v>　</v>
      </c>
      <c r="X57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74" s="272"/>
      <c r="Z574" s="272" t="e">
        <f>#REF!&amp;#REF!</f>
        <v>#REF!</v>
      </c>
      <c r="AA574" s="272"/>
    </row>
    <row r="575" spans="15:27" ht="14.25" x14ac:dyDescent="0.15">
      <c r="O575" s="10" t="e">
        <f>IF(OR(AND(#REF!="知的",#REF!="陸上"),R575="×"),Q575,P575)</f>
        <v>#REF!</v>
      </c>
      <c r="P575" s="10" t="str">
        <f>IFERROR(IF(#REF!="ﾎﾞｳﾘﾝｸﾞ","◎",IF(OR(#REF!="陸上",#REF!="水泳",#REF!="卓球",#REF!="ﾎﾞｯﾁｬ",#REF!="ﾌﾗｲﾝｸﾞﾃﾞｨｽｸ",#REF!="ｱｰﾁｪﾘｰ",#REF!="砲丸投4.0kg"),INDEX(判定,MATCH(リスト!X575,縦リスト,0),MATCH(#REF!,横リスト,0)),"")),"×")</f>
        <v>×</v>
      </c>
      <c r="Q575" s="10" t="e">
        <f>IF(#REF!="","",IFERROR(IF(AND(#REF!="知的",#REF!="陸上"),INDEX(判定２,MATCH(リスト!Z575,縦リスト２,0),MATCH(#REF!,横リスト,0)),"×"),""))</f>
        <v>#REF!</v>
      </c>
      <c r="R575" s="10" t="str">
        <f>IFERROR(IF(AND(#REF!="精神",#REF!="陸上"),INDEX(判定２,MATCH(リスト!Z575,縦リスト２,0),MATCH(M575,横リスト,0)),""),"×")</f>
        <v>×</v>
      </c>
      <c r="S575" s="10" t="e">
        <f>IF(OR(AND(#REF!="知的",#REF!="陸上"),R575="×"),Q575,P575)</f>
        <v>#REF!</v>
      </c>
      <c r="T575" s="8" t="str">
        <f t="shared" si="8"/>
        <v>　</v>
      </c>
      <c r="X57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75" s="272"/>
      <c r="Z575" s="272" t="e">
        <f>#REF!&amp;#REF!</f>
        <v>#REF!</v>
      </c>
      <c r="AA575" s="272"/>
    </row>
    <row r="576" spans="15:27" ht="14.25" x14ac:dyDescent="0.15">
      <c r="O576" s="10" t="e">
        <f>IF(OR(AND(#REF!="知的",#REF!="陸上"),R576="×"),Q576,P576)</f>
        <v>#REF!</v>
      </c>
      <c r="P576" s="10" t="str">
        <f>IFERROR(IF(#REF!="ﾎﾞｳﾘﾝｸﾞ","◎",IF(OR(#REF!="陸上",#REF!="水泳",#REF!="卓球",#REF!="ﾎﾞｯﾁｬ",#REF!="ﾌﾗｲﾝｸﾞﾃﾞｨｽｸ",#REF!="ｱｰﾁｪﾘｰ",#REF!="砲丸投4.0kg"),INDEX(判定,MATCH(リスト!X576,縦リスト,0),MATCH(#REF!,横リスト,0)),"")),"×")</f>
        <v>×</v>
      </c>
      <c r="Q576" s="10" t="e">
        <f>IF(#REF!="","",IFERROR(IF(AND(#REF!="知的",#REF!="陸上"),INDEX(判定２,MATCH(リスト!Z576,縦リスト２,0),MATCH(#REF!,横リスト,0)),"×"),""))</f>
        <v>#REF!</v>
      </c>
      <c r="R576" s="10" t="str">
        <f>IFERROR(IF(AND(#REF!="精神",#REF!="陸上"),INDEX(判定２,MATCH(リスト!Z576,縦リスト２,0),MATCH(M576,横リスト,0)),""),"×")</f>
        <v>×</v>
      </c>
      <c r="S576" s="10" t="e">
        <f>IF(OR(AND(#REF!="知的",#REF!="陸上"),R576="×"),Q576,P576)</f>
        <v>#REF!</v>
      </c>
      <c r="T576" s="8" t="str">
        <f t="shared" si="8"/>
        <v>　</v>
      </c>
      <c r="X57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76" s="272"/>
      <c r="Z576" s="272" t="e">
        <f>#REF!&amp;#REF!</f>
        <v>#REF!</v>
      </c>
      <c r="AA576" s="272"/>
    </row>
    <row r="577" spans="15:27" ht="14.25" x14ac:dyDescent="0.15">
      <c r="O577" s="10" t="e">
        <f>IF(OR(AND(#REF!="知的",#REF!="陸上"),R577="×"),Q577,P577)</f>
        <v>#REF!</v>
      </c>
      <c r="P577" s="10" t="str">
        <f>IFERROR(IF(#REF!="ﾎﾞｳﾘﾝｸﾞ","◎",IF(OR(#REF!="陸上",#REF!="水泳",#REF!="卓球",#REF!="ﾎﾞｯﾁｬ",#REF!="ﾌﾗｲﾝｸﾞﾃﾞｨｽｸ",#REF!="ｱｰﾁｪﾘｰ",#REF!="砲丸投4.0kg"),INDEX(判定,MATCH(リスト!X577,縦リスト,0),MATCH(#REF!,横リスト,0)),"")),"×")</f>
        <v>×</v>
      </c>
      <c r="Q577" s="10" t="e">
        <f>IF(#REF!="","",IFERROR(IF(AND(#REF!="知的",#REF!="陸上"),INDEX(判定２,MATCH(リスト!Z577,縦リスト２,0),MATCH(#REF!,横リスト,0)),"×"),""))</f>
        <v>#REF!</v>
      </c>
      <c r="R577" s="10" t="str">
        <f>IFERROR(IF(AND(#REF!="精神",#REF!="陸上"),INDEX(判定２,MATCH(リスト!Z577,縦リスト２,0),MATCH(M577,横リスト,0)),""),"×")</f>
        <v>×</v>
      </c>
      <c r="S577" s="10" t="e">
        <f>IF(OR(AND(#REF!="知的",#REF!="陸上"),R577="×"),Q577,P577)</f>
        <v>#REF!</v>
      </c>
      <c r="T577" s="8" t="str">
        <f t="shared" si="8"/>
        <v>　</v>
      </c>
      <c r="X57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77" s="272"/>
      <c r="Z577" s="272" t="e">
        <f>#REF!&amp;#REF!</f>
        <v>#REF!</v>
      </c>
      <c r="AA577" s="272"/>
    </row>
    <row r="578" spans="15:27" ht="14.25" x14ac:dyDescent="0.15">
      <c r="O578" s="10" t="e">
        <f>IF(OR(AND(#REF!="知的",#REF!="陸上"),R578="×"),Q578,P578)</f>
        <v>#REF!</v>
      </c>
      <c r="P578" s="10" t="str">
        <f>IFERROR(IF(#REF!="ﾎﾞｳﾘﾝｸﾞ","◎",IF(OR(#REF!="陸上",#REF!="水泳",#REF!="卓球",#REF!="ﾎﾞｯﾁｬ",#REF!="ﾌﾗｲﾝｸﾞﾃﾞｨｽｸ",#REF!="ｱｰﾁｪﾘｰ",#REF!="砲丸投4.0kg"),INDEX(判定,MATCH(リスト!X578,縦リスト,0),MATCH(#REF!,横リスト,0)),"")),"×")</f>
        <v>×</v>
      </c>
      <c r="Q578" s="10" t="e">
        <f>IF(#REF!="","",IFERROR(IF(AND(#REF!="知的",#REF!="陸上"),INDEX(判定２,MATCH(リスト!Z578,縦リスト２,0),MATCH(#REF!,横リスト,0)),"×"),""))</f>
        <v>#REF!</v>
      </c>
      <c r="R578" s="10" t="str">
        <f>IFERROR(IF(AND(#REF!="精神",#REF!="陸上"),INDEX(判定２,MATCH(リスト!Z578,縦リスト２,0),MATCH(M578,横リスト,0)),""),"×")</f>
        <v>×</v>
      </c>
      <c r="S578" s="10" t="e">
        <f>IF(OR(AND(#REF!="知的",#REF!="陸上"),R578="×"),Q578,P578)</f>
        <v>#REF!</v>
      </c>
      <c r="T578" s="8" t="str">
        <f t="shared" si="8"/>
        <v>　</v>
      </c>
      <c r="X57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78" s="272"/>
      <c r="Z578" s="272" t="e">
        <f>#REF!&amp;#REF!</f>
        <v>#REF!</v>
      </c>
      <c r="AA578" s="272"/>
    </row>
    <row r="579" spans="15:27" ht="14.25" x14ac:dyDescent="0.15">
      <c r="O579" s="10" t="e">
        <f>IF(OR(AND(#REF!="知的",#REF!="陸上"),R579="×"),Q579,P579)</f>
        <v>#REF!</v>
      </c>
      <c r="P579" s="10" t="str">
        <f>IFERROR(IF(#REF!="ﾎﾞｳﾘﾝｸﾞ","◎",IF(OR(#REF!="陸上",#REF!="水泳",#REF!="卓球",#REF!="ﾎﾞｯﾁｬ",#REF!="ﾌﾗｲﾝｸﾞﾃﾞｨｽｸ",#REF!="ｱｰﾁｪﾘｰ",#REF!="砲丸投4.0kg"),INDEX(判定,MATCH(リスト!X579,縦リスト,0),MATCH(#REF!,横リスト,0)),"")),"×")</f>
        <v>×</v>
      </c>
      <c r="Q579" s="10" t="e">
        <f>IF(#REF!="","",IFERROR(IF(AND(#REF!="知的",#REF!="陸上"),INDEX(判定２,MATCH(リスト!Z579,縦リスト２,0),MATCH(#REF!,横リスト,0)),"×"),""))</f>
        <v>#REF!</v>
      </c>
      <c r="R579" s="10" t="str">
        <f>IFERROR(IF(AND(#REF!="精神",#REF!="陸上"),INDEX(判定２,MATCH(リスト!Z579,縦リスト２,0),MATCH(M579,横リスト,0)),""),"×")</f>
        <v>×</v>
      </c>
      <c r="S579" s="10" t="e">
        <f>IF(OR(AND(#REF!="知的",#REF!="陸上"),R579="×"),Q579,P579)</f>
        <v>#REF!</v>
      </c>
      <c r="T579" s="8" t="str">
        <f t="shared" si="8"/>
        <v>　</v>
      </c>
      <c r="X57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79" s="272"/>
      <c r="Z579" s="272" t="e">
        <f>#REF!&amp;#REF!</f>
        <v>#REF!</v>
      </c>
      <c r="AA579" s="272"/>
    </row>
    <row r="580" spans="15:27" ht="14.25" x14ac:dyDescent="0.15">
      <c r="O580" s="10" t="e">
        <f>IF(OR(AND(#REF!="知的",#REF!="陸上"),R580="×"),Q580,P580)</f>
        <v>#REF!</v>
      </c>
      <c r="P580" s="10" t="str">
        <f>IFERROR(IF(#REF!="ﾎﾞｳﾘﾝｸﾞ","◎",IF(OR(#REF!="陸上",#REF!="水泳",#REF!="卓球",#REF!="ﾎﾞｯﾁｬ",#REF!="ﾌﾗｲﾝｸﾞﾃﾞｨｽｸ",#REF!="ｱｰﾁｪﾘｰ",#REF!="砲丸投4.0kg"),INDEX(判定,MATCH(リスト!X580,縦リスト,0),MATCH(#REF!,横リスト,0)),"")),"×")</f>
        <v>×</v>
      </c>
      <c r="Q580" s="10" t="e">
        <f>IF(#REF!="","",IFERROR(IF(AND(#REF!="知的",#REF!="陸上"),INDEX(判定２,MATCH(リスト!Z580,縦リスト２,0),MATCH(#REF!,横リスト,0)),"×"),""))</f>
        <v>#REF!</v>
      </c>
      <c r="R580" s="10" t="str">
        <f>IFERROR(IF(AND(#REF!="精神",#REF!="陸上"),INDEX(判定２,MATCH(リスト!Z580,縦リスト２,0),MATCH(M580,横リスト,0)),""),"×")</f>
        <v>×</v>
      </c>
      <c r="S580" s="10" t="e">
        <f>IF(OR(AND(#REF!="知的",#REF!="陸上"),R580="×"),Q580,P580)</f>
        <v>#REF!</v>
      </c>
      <c r="T580" s="8" t="str">
        <f t="shared" ref="T580:T643" si="9">N582&amp;"　"&amp;L582</f>
        <v>　</v>
      </c>
      <c r="X58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80" s="272"/>
      <c r="Z580" s="272" t="e">
        <f>#REF!&amp;#REF!</f>
        <v>#REF!</v>
      </c>
      <c r="AA580" s="272"/>
    </row>
    <row r="581" spans="15:27" ht="14.25" x14ac:dyDescent="0.15">
      <c r="O581" s="10" t="e">
        <f>IF(OR(AND(#REF!="知的",#REF!="陸上"),R581="×"),Q581,P581)</f>
        <v>#REF!</v>
      </c>
      <c r="P581" s="10" t="str">
        <f>IFERROR(IF(#REF!="ﾎﾞｳﾘﾝｸﾞ","◎",IF(OR(#REF!="陸上",#REF!="水泳",#REF!="卓球",#REF!="ﾎﾞｯﾁｬ",#REF!="ﾌﾗｲﾝｸﾞﾃﾞｨｽｸ",#REF!="ｱｰﾁｪﾘｰ",#REF!="砲丸投4.0kg"),INDEX(判定,MATCH(リスト!X581,縦リスト,0),MATCH(#REF!,横リスト,0)),"")),"×")</f>
        <v>×</v>
      </c>
      <c r="Q581" s="10" t="e">
        <f>IF(#REF!="","",IFERROR(IF(AND(#REF!="知的",#REF!="陸上"),INDEX(判定２,MATCH(リスト!Z581,縦リスト２,0),MATCH(#REF!,横リスト,0)),"×"),""))</f>
        <v>#REF!</v>
      </c>
      <c r="R581" s="10" t="str">
        <f>IFERROR(IF(AND(#REF!="精神",#REF!="陸上"),INDEX(判定２,MATCH(リスト!Z581,縦リスト２,0),MATCH(M581,横リスト,0)),""),"×")</f>
        <v>×</v>
      </c>
      <c r="S581" s="10" t="e">
        <f>IF(OR(AND(#REF!="知的",#REF!="陸上"),R581="×"),Q581,P581)</f>
        <v>#REF!</v>
      </c>
      <c r="T581" s="8" t="str">
        <f t="shared" si="9"/>
        <v>　</v>
      </c>
      <c r="X58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81" s="272"/>
      <c r="Z581" s="272" t="e">
        <f>#REF!&amp;#REF!</f>
        <v>#REF!</v>
      </c>
      <c r="AA581" s="272"/>
    </row>
    <row r="582" spans="15:27" ht="14.25" x14ac:dyDescent="0.15">
      <c r="O582" s="10" t="e">
        <f>IF(OR(AND(#REF!="知的",#REF!="陸上"),R582="×"),Q582,P582)</f>
        <v>#REF!</v>
      </c>
      <c r="P582" s="10" t="str">
        <f>IFERROR(IF(#REF!="ﾎﾞｳﾘﾝｸﾞ","◎",IF(OR(#REF!="陸上",#REF!="水泳",#REF!="卓球",#REF!="ﾎﾞｯﾁｬ",#REF!="ﾌﾗｲﾝｸﾞﾃﾞｨｽｸ",#REF!="ｱｰﾁｪﾘｰ",#REF!="砲丸投4.0kg"),INDEX(判定,MATCH(リスト!X582,縦リスト,0),MATCH(#REF!,横リスト,0)),"")),"×")</f>
        <v>×</v>
      </c>
      <c r="Q582" s="10" t="e">
        <f>IF(#REF!="","",IFERROR(IF(AND(#REF!="知的",#REF!="陸上"),INDEX(判定２,MATCH(リスト!Z582,縦リスト２,0),MATCH(#REF!,横リスト,0)),"×"),""))</f>
        <v>#REF!</v>
      </c>
      <c r="R582" s="10" t="str">
        <f>IFERROR(IF(AND(#REF!="精神",#REF!="陸上"),INDEX(判定２,MATCH(リスト!Z582,縦リスト２,0),MATCH(M582,横リスト,0)),""),"×")</f>
        <v>×</v>
      </c>
      <c r="S582" s="10" t="e">
        <f>IF(OR(AND(#REF!="知的",#REF!="陸上"),R582="×"),Q582,P582)</f>
        <v>#REF!</v>
      </c>
      <c r="T582" s="8" t="str">
        <f t="shared" si="9"/>
        <v>　</v>
      </c>
      <c r="X58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82" s="272"/>
      <c r="Z582" s="272" t="e">
        <f>#REF!&amp;#REF!</f>
        <v>#REF!</v>
      </c>
      <c r="AA582" s="272"/>
    </row>
    <row r="583" spans="15:27" ht="14.25" x14ac:dyDescent="0.15">
      <c r="O583" s="10" t="e">
        <f>IF(OR(AND(#REF!="知的",#REF!="陸上"),R583="×"),Q583,P583)</f>
        <v>#REF!</v>
      </c>
      <c r="P583" s="10" t="str">
        <f>IFERROR(IF(#REF!="ﾎﾞｳﾘﾝｸﾞ","◎",IF(OR(#REF!="陸上",#REF!="水泳",#REF!="卓球",#REF!="ﾎﾞｯﾁｬ",#REF!="ﾌﾗｲﾝｸﾞﾃﾞｨｽｸ",#REF!="ｱｰﾁｪﾘｰ",#REF!="砲丸投4.0kg"),INDEX(判定,MATCH(リスト!X583,縦リスト,0),MATCH(#REF!,横リスト,0)),"")),"×")</f>
        <v>×</v>
      </c>
      <c r="Q583" s="10" t="e">
        <f>IF(#REF!="","",IFERROR(IF(AND(#REF!="知的",#REF!="陸上"),INDEX(判定２,MATCH(リスト!Z583,縦リスト２,0),MATCH(#REF!,横リスト,0)),"×"),""))</f>
        <v>#REF!</v>
      </c>
      <c r="R583" s="10" t="str">
        <f>IFERROR(IF(AND(#REF!="精神",#REF!="陸上"),INDEX(判定２,MATCH(リスト!Z583,縦リスト２,0),MATCH(M583,横リスト,0)),""),"×")</f>
        <v>×</v>
      </c>
      <c r="S583" s="10" t="e">
        <f>IF(OR(AND(#REF!="知的",#REF!="陸上"),R583="×"),Q583,P583)</f>
        <v>#REF!</v>
      </c>
      <c r="T583" s="8" t="str">
        <f t="shared" si="9"/>
        <v>　</v>
      </c>
      <c r="X58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83" s="272"/>
      <c r="Z583" s="272" t="e">
        <f>#REF!&amp;#REF!</f>
        <v>#REF!</v>
      </c>
      <c r="AA583" s="272"/>
    </row>
    <row r="584" spans="15:27" ht="14.25" x14ac:dyDescent="0.15">
      <c r="O584" s="10" t="e">
        <f>IF(OR(AND(#REF!="知的",#REF!="陸上"),R584="×"),Q584,P584)</f>
        <v>#REF!</v>
      </c>
      <c r="P584" s="10" t="str">
        <f>IFERROR(IF(#REF!="ﾎﾞｳﾘﾝｸﾞ","◎",IF(OR(#REF!="陸上",#REF!="水泳",#REF!="卓球",#REF!="ﾎﾞｯﾁｬ",#REF!="ﾌﾗｲﾝｸﾞﾃﾞｨｽｸ",#REF!="ｱｰﾁｪﾘｰ",#REF!="砲丸投4.0kg"),INDEX(判定,MATCH(リスト!X584,縦リスト,0),MATCH(#REF!,横リスト,0)),"")),"×")</f>
        <v>×</v>
      </c>
      <c r="Q584" s="10" t="e">
        <f>IF(#REF!="","",IFERROR(IF(AND(#REF!="知的",#REF!="陸上"),INDEX(判定２,MATCH(リスト!Z584,縦リスト２,0),MATCH(#REF!,横リスト,0)),"×"),""))</f>
        <v>#REF!</v>
      </c>
      <c r="R584" s="10" t="str">
        <f>IFERROR(IF(AND(#REF!="精神",#REF!="陸上"),INDEX(判定２,MATCH(リスト!Z584,縦リスト２,0),MATCH(M584,横リスト,0)),""),"×")</f>
        <v>×</v>
      </c>
      <c r="S584" s="10" t="e">
        <f>IF(OR(AND(#REF!="知的",#REF!="陸上"),R584="×"),Q584,P584)</f>
        <v>#REF!</v>
      </c>
      <c r="T584" s="8" t="str">
        <f t="shared" si="9"/>
        <v>　</v>
      </c>
      <c r="X58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84" s="272"/>
      <c r="Z584" s="272" t="e">
        <f>#REF!&amp;#REF!</f>
        <v>#REF!</v>
      </c>
      <c r="AA584" s="272"/>
    </row>
    <row r="585" spans="15:27" ht="14.25" x14ac:dyDescent="0.15">
      <c r="O585" s="10" t="e">
        <f>IF(OR(AND(#REF!="知的",#REF!="陸上"),R585="×"),Q585,P585)</f>
        <v>#REF!</v>
      </c>
      <c r="P585" s="10" t="str">
        <f>IFERROR(IF(#REF!="ﾎﾞｳﾘﾝｸﾞ","◎",IF(OR(#REF!="陸上",#REF!="水泳",#REF!="卓球",#REF!="ﾎﾞｯﾁｬ",#REF!="ﾌﾗｲﾝｸﾞﾃﾞｨｽｸ",#REF!="ｱｰﾁｪﾘｰ",#REF!="砲丸投4.0kg"),INDEX(判定,MATCH(リスト!X585,縦リスト,0),MATCH(#REF!,横リスト,0)),"")),"×")</f>
        <v>×</v>
      </c>
      <c r="Q585" s="10" t="e">
        <f>IF(#REF!="","",IFERROR(IF(AND(#REF!="知的",#REF!="陸上"),INDEX(判定２,MATCH(リスト!Z585,縦リスト２,0),MATCH(#REF!,横リスト,0)),"×"),""))</f>
        <v>#REF!</v>
      </c>
      <c r="R585" s="10" t="str">
        <f>IFERROR(IF(AND(#REF!="精神",#REF!="陸上"),INDEX(判定２,MATCH(リスト!Z585,縦リスト２,0),MATCH(M585,横リスト,0)),""),"×")</f>
        <v>×</v>
      </c>
      <c r="S585" s="10" t="e">
        <f>IF(OR(AND(#REF!="知的",#REF!="陸上"),R585="×"),Q585,P585)</f>
        <v>#REF!</v>
      </c>
      <c r="T585" s="8" t="str">
        <f t="shared" si="9"/>
        <v>　</v>
      </c>
      <c r="X58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85" s="272"/>
      <c r="Z585" s="272" t="e">
        <f>#REF!&amp;#REF!</f>
        <v>#REF!</v>
      </c>
      <c r="AA585" s="272"/>
    </row>
    <row r="586" spans="15:27" ht="14.25" x14ac:dyDescent="0.15">
      <c r="O586" s="10" t="e">
        <f>IF(OR(AND(#REF!="知的",#REF!="陸上"),R586="×"),Q586,P586)</f>
        <v>#REF!</v>
      </c>
      <c r="P586" s="10" t="str">
        <f>IFERROR(IF(#REF!="ﾎﾞｳﾘﾝｸﾞ","◎",IF(OR(#REF!="陸上",#REF!="水泳",#REF!="卓球",#REF!="ﾎﾞｯﾁｬ",#REF!="ﾌﾗｲﾝｸﾞﾃﾞｨｽｸ",#REF!="ｱｰﾁｪﾘｰ",#REF!="砲丸投4.0kg"),INDEX(判定,MATCH(リスト!X586,縦リスト,0),MATCH(#REF!,横リスト,0)),"")),"×")</f>
        <v>×</v>
      </c>
      <c r="Q586" s="10" t="e">
        <f>IF(#REF!="","",IFERROR(IF(AND(#REF!="知的",#REF!="陸上"),INDEX(判定２,MATCH(リスト!Z586,縦リスト２,0),MATCH(#REF!,横リスト,0)),"×"),""))</f>
        <v>#REF!</v>
      </c>
      <c r="R586" s="10" t="str">
        <f>IFERROR(IF(AND(#REF!="精神",#REF!="陸上"),INDEX(判定２,MATCH(リスト!Z586,縦リスト２,0),MATCH(M586,横リスト,0)),""),"×")</f>
        <v>×</v>
      </c>
      <c r="S586" s="10" t="e">
        <f>IF(OR(AND(#REF!="知的",#REF!="陸上"),R586="×"),Q586,P586)</f>
        <v>#REF!</v>
      </c>
      <c r="T586" s="8" t="str">
        <f t="shared" si="9"/>
        <v>　</v>
      </c>
      <c r="X58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86" s="272"/>
      <c r="Z586" s="272" t="e">
        <f>#REF!&amp;#REF!</f>
        <v>#REF!</v>
      </c>
      <c r="AA586" s="272"/>
    </row>
    <row r="587" spans="15:27" ht="14.25" x14ac:dyDescent="0.15">
      <c r="O587" s="10" t="e">
        <f>IF(OR(AND(#REF!="知的",#REF!="陸上"),R587="×"),Q587,P587)</f>
        <v>#REF!</v>
      </c>
      <c r="P587" s="10" t="str">
        <f>IFERROR(IF(#REF!="ﾎﾞｳﾘﾝｸﾞ","◎",IF(OR(#REF!="陸上",#REF!="水泳",#REF!="卓球",#REF!="ﾎﾞｯﾁｬ",#REF!="ﾌﾗｲﾝｸﾞﾃﾞｨｽｸ",#REF!="ｱｰﾁｪﾘｰ",#REF!="砲丸投4.0kg"),INDEX(判定,MATCH(リスト!X587,縦リスト,0),MATCH(#REF!,横リスト,0)),"")),"×")</f>
        <v>×</v>
      </c>
      <c r="Q587" s="10" t="e">
        <f>IF(#REF!="","",IFERROR(IF(AND(#REF!="知的",#REF!="陸上"),INDEX(判定２,MATCH(リスト!Z587,縦リスト２,0),MATCH(#REF!,横リスト,0)),"×"),""))</f>
        <v>#REF!</v>
      </c>
      <c r="R587" s="10" t="str">
        <f>IFERROR(IF(AND(#REF!="精神",#REF!="陸上"),INDEX(判定２,MATCH(リスト!Z587,縦リスト２,0),MATCH(M587,横リスト,0)),""),"×")</f>
        <v>×</v>
      </c>
      <c r="S587" s="10" t="e">
        <f>IF(OR(AND(#REF!="知的",#REF!="陸上"),R587="×"),Q587,P587)</f>
        <v>#REF!</v>
      </c>
      <c r="T587" s="8" t="str">
        <f t="shared" si="9"/>
        <v>　</v>
      </c>
      <c r="X58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87" s="272"/>
      <c r="Z587" s="272" t="e">
        <f>#REF!&amp;#REF!</f>
        <v>#REF!</v>
      </c>
      <c r="AA587" s="272"/>
    </row>
    <row r="588" spans="15:27" ht="14.25" x14ac:dyDescent="0.15">
      <c r="O588" s="10" t="e">
        <f>IF(OR(AND(#REF!="知的",#REF!="陸上"),R588="×"),Q588,P588)</f>
        <v>#REF!</v>
      </c>
      <c r="P588" s="10" t="str">
        <f>IFERROR(IF(#REF!="ﾎﾞｳﾘﾝｸﾞ","◎",IF(OR(#REF!="陸上",#REF!="水泳",#REF!="卓球",#REF!="ﾎﾞｯﾁｬ",#REF!="ﾌﾗｲﾝｸﾞﾃﾞｨｽｸ",#REF!="ｱｰﾁｪﾘｰ",#REF!="砲丸投4.0kg"),INDEX(判定,MATCH(リスト!X588,縦リスト,0),MATCH(#REF!,横リスト,0)),"")),"×")</f>
        <v>×</v>
      </c>
      <c r="Q588" s="10" t="e">
        <f>IF(#REF!="","",IFERROR(IF(AND(#REF!="知的",#REF!="陸上"),INDEX(判定２,MATCH(リスト!Z588,縦リスト２,0),MATCH(#REF!,横リスト,0)),"×"),""))</f>
        <v>#REF!</v>
      </c>
      <c r="R588" s="10" t="str">
        <f>IFERROR(IF(AND(#REF!="精神",#REF!="陸上"),INDEX(判定２,MATCH(リスト!Z588,縦リスト２,0),MATCH(M588,横リスト,0)),""),"×")</f>
        <v>×</v>
      </c>
      <c r="S588" s="10" t="e">
        <f>IF(OR(AND(#REF!="知的",#REF!="陸上"),R588="×"),Q588,P588)</f>
        <v>#REF!</v>
      </c>
      <c r="T588" s="8" t="str">
        <f t="shared" si="9"/>
        <v>　</v>
      </c>
      <c r="X58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88" s="272"/>
      <c r="Z588" s="272" t="e">
        <f>#REF!&amp;#REF!</f>
        <v>#REF!</v>
      </c>
      <c r="AA588" s="272"/>
    </row>
    <row r="589" spans="15:27" ht="14.25" x14ac:dyDescent="0.15">
      <c r="O589" s="10" t="e">
        <f>IF(OR(AND(#REF!="知的",#REF!="陸上"),R589="×"),Q589,P589)</f>
        <v>#REF!</v>
      </c>
      <c r="P589" s="10" t="str">
        <f>IFERROR(IF(#REF!="ﾎﾞｳﾘﾝｸﾞ","◎",IF(OR(#REF!="陸上",#REF!="水泳",#REF!="卓球",#REF!="ﾎﾞｯﾁｬ",#REF!="ﾌﾗｲﾝｸﾞﾃﾞｨｽｸ",#REF!="ｱｰﾁｪﾘｰ",#REF!="砲丸投4.0kg"),INDEX(判定,MATCH(リスト!X589,縦リスト,0),MATCH(#REF!,横リスト,0)),"")),"×")</f>
        <v>×</v>
      </c>
      <c r="Q589" s="10" t="e">
        <f>IF(#REF!="","",IFERROR(IF(AND(#REF!="知的",#REF!="陸上"),INDEX(判定２,MATCH(リスト!Z589,縦リスト２,0),MATCH(#REF!,横リスト,0)),"×"),""))</f>
        <v>#REF!</v>
      </c>
      <c r="R589" s="10" t="str">
        <f>IFERROR(IF(AND(#REF!="精神",#REF!="陸上"),INDEX(判定２,MATCH(リスト!Z589,縦リスト２,0),MATCH(M589,横リスト,0)),""),"×")</f>
        <v>×</v>
      </c>
      <c r="S589" s="10" t="e">
        <f>IF(OR(AND(#REF!="知的",#REF!="陸上"),R589="×"),Q589,P589)</f>
        <v>#REF!</v>
      </c>
      <c r="T589" s="8" t="str">
        <f t="shared" si="9"/>
        <v>　</v>
      </c>
      <c r="X58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89" s="272"/>
      <c r="Z589" s="272" t="e">
        <f>#REF!&amp;#REF!</f>
        <v>#REF!</v>
      </c>
      <c r="AA589" s="272"/>
    </row>
    <row r="590" spans="15:27" ht="14.25" x14ac:dyDescent="0.15">
      <c r="O590" s="10" t="e">
        <f>IF(OR(AND(#REF!="知的",#REF!="陸上"),R590="×"),Q590,P590)</f>
        <v>#REF!</v>
      </c>
      <c r="P590" s="10" t="str">
        <f>IFERROR(IF(#REF!="ﾎﾞｳﾘﾝｸﾞ","◎",IF(OR(#REF!="陸上",#REF!="水泳",#REF!="卓球",#REF!="ﾎﾞｯﾁｬ",#REF!="ﾌﾗｲﾝｸﾞﾃﾞｨｽｸ",#REF!="ｱｰﾁｪﾘｰ",#REF!="砲丸投4.0kg"),INDEX(判定,MATCH(リスト!X590,縦リスト,0),MATCH(#REF!,横リスト,0)),"")),"×")</f>
        <v>×</v>
      </c>
      <c r="Q590" s="10" t="e">
        <f>IF(#REF!="","",IFERROR(IF(AND(#REF!="知的",#REF!="陸上"),INDEX(判定２,MATCH(リスト!Z590,縦リスト２,0),MATCH(#REF!,横リスト,0)),"×"),""))</f>
        <v>#REF!</v>
      </c>
      <c r="R590" s="10" t="str">
        <f>IFERROR(IF(AND(#REF!="精神",#REF!="陸上"),INDEX(判定２,MATCH(リスト!Z590,縦リスト２,0),MATCH(M590,横リスト,0)),""),"×")</f>
        <v>×</v>
      </c>
      <c r="S590" s="10" t="e">
        <f>IF(OR(AND(#REF!="知的",#REF!="陸上"),R590="×"),Q590,P590)</f>
        <v>#REF!</v>
      </c>
      <c r="T590" s="8" t="str">
        <f t="shared" si="9"/>
        <v>　</v>
      </c>
      <c r="X59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90" s="272"/>
      <c r="Z590" s="272" t="e">
        <f>#REF!&amp;#REF!</f>
        <v>#REF!</v>
      </c>
      <c r="AA590" s="272"/>
    </row>
    <row r="591" spans="15:27" ht="14.25" x14ac:dyDescent="0.15">
      <c r="O591" s="10" t="e">
        <f>IF(OR(AND(#REF!="知的",#REF!="陸上"),R591="×"),Q591,P591)</f>
        <v>#REF!</v>
      </c>
      <c r="P591" s="10" t="str">
        <f>IFERROR(IF(#REF!="ﾎﾞｳﾘﾝｸﾞ","◎",IF(OR(#REF!="陸上",#REF!="水泳",#REF!="卓球",#REF!="ﾎﾞｯﾁｬ",#REF!="ﾌﾗｲﾝｸﾞﾃﾞｨｽｸ",#REF!="ｱｰﾁｪﾘｰ",#REF!="砲丸投4.0kg"),INDEX(判定,MATCH(リスト!X591,縦リスト,0),MATCH(#REF!,横リスト,0)),"")),"×")</f>
        <v>×</v>
      </c>
      <c r="Q591" s="10" t="e">
        <f>IF(#REF!="","",IFERROR(IF(AND(#REF!="知的",#REF!="陸上"),INDEX(判定２,MATCH(リスト!Z591,縦リスト２,0),MATCH(#REF!,横リスト,0)),"×"),""))</f>
        <v>#REF!</v>
      </c>
      <c r="R591" s="10" t="str">
        <f>IFERROR(IF(AND(#REF!="精神",#REF!="陸上"),INDEX(判定２,MATCH(リスト!Z591,縦リスト２,0),MATCH(M591,横リスト,0)),""),"×")</f>
        <v>×</v>
      </c>
      <c r="S591" s="10" t="e">
        <f>IF(OR(AND(#REF!="知的",#REF!="陸上"),R591="×"),Q591,P591)</f>
        <v>#REF!</v>
      </c>
      <c r="T591" s="8" t="str">
        <f t="shared" si="9"/>
        <v>　</v>
      </c>
      <c r="X59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91" s="272"/>
      <c r="Z591" s="272" t="e">
        <f>#REF!&amp;#REF!</f>
        <v>#REF!</v>
      </c>
      <c r="AA591" s="272"/>
    </row>
    <row r="592" spans="15:27" ht="14.25" x14ac:dyDescent="0.15">
      <c r="O592" s="10" t="e">
        <f>IF(OR(AND(#REF!="知的",#REF!="陸上"),R592="×"),Q592,P592)</f>
        <v>#REF!</v>
      </c>
      <c r="P592" s="10" t="str">
        <f>IFERROR(IF(#REF!="ﾎﾞｳﾘﾝｸﾞ","◎",IF(OR(#REF!="陸上",#REF!="水泳",#REF!="卓球",#REF!="ﾎﾞｯﾁｬ",#REF!="ﾌﾗｲﾝｸﾞﾃﾞｨｽｸ",#REF!="ｱｰﾁｪﾘｰ",#REF!="砲丸投4.0kg"),INDEX(判定,MATCH(リスト!X592,縦リスト,0),MATCH(#REF!,横リスト,0)),"")),"×")</f>
        <v>×</v>
      </c>
      <c r="Q592" s="10" t="e">
        <f>IF(#REF!="","",IFERROR(IF(AND(#REF!="知的",#REF!="陸上"),INDEX(判定２,MATCH(リスト!Z592,縦リスト２,0),MATCH(#REF!,横リスト,0)),"×"),""))</f>
        <v>#REF!</v>
      </c>
      <c r="R592" s="10" t="str">
        <f>IFERROR(IF(AND(#REF!="精神",#REF!="陸上"),INDEX(判定２,MATCH(リスト!Z592,縦リスト２,0),MATCH(M592,横リスト,0)),""),"×")</f>
        <v>×</v>
      </c>
      <c r="S592" s="10" t="e">
        <f>IF(OR(AND(#REF!="知的",#REF!="陸上"),R592="×"),Q592,P592)</f>
        <v>#REF!</v>
      </c>
      <c r="T592" s="8" t="str">
        <f t="shared" si="9"/>
        <v>　</v>
      </c>
      <c r="X59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92" s="272"/>
      <c r="Z592" s="272" t="e">
        <f>#REF!&amp;#REF!</f>
        <v>#REF!</v>
      </c>
      <c r="AA592" s="272"/>
    </row>
    <row r="593" spans="15:27" ht="14.25" x14ac:dyDescent="0.15">
      <c r="O593" s="10" t="e">
        <f>IF(OR(AND(#REF!="知的",#REF!="陸上"),R593="×"),Q593,P593)</f>
        <v>#REF!</v>
      </c>
      <c r="P593" s="10" t="str">
        <f>IFERROR(IF(#REF!="ﾎﾞｳﾘﾝｸﾞ","◎",IF(OR(#REF!="陸上",#REF!="水泳",#REF!="卓球",#REF!="ﾎﾞｯﾁｬ",#REF!="ﾌﾗｲﾝｸﾞﾃﾞｨｽｸ",#REF!="ｱｰﾁｪﾘｰ",#REF!="砲丸投4.0kg"),INDEX(判定,MATCH(リスト!X593,縦リスト,0),MATCH(#REF!,横リスト,0)),"")),"×")</f>
        <v>×</v>
      </c>
      <c r="Q593" s="10" t="e">
        <f>IF(#REF!="","",IFERROR(IF(AND(#REF!="知的",#REF!="陸上"),INDEX(判定２,MATCH(リスト!Z593,縦リスト２,0),MATCH(#REF!,横リスト,0)),"×"),""))</f>
        <v>#REF!</v>
      </c>
      <c r="R593" s="10" t="str">
        <f>IFERROR(IF(AND(#REF!="精神",#REF!="陸上"),INDEX(判定２,MATCH(リスト!Z593,縦リスト２,0),MATCH(M593,横リスト,0)),""),"×")</f>
        <v>×</v>
      </c>
      <c r="S593" s="10" t="e">
        <f>IF(OR(AND(#REF!="知的",#REF!="陸上"),R593="×"),Q593,P593)</f>
        <v>#REF!</v>
      </c>
      <c r="T593" s="8" t="str">
        <f t="shared" si="9"/>
        <v>　</v>
      </c>
      <c r="X59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93" s="272"/>
      <c r="Z593" s="272" t="e">
        <f>#REF!&amp;#REF!</f>
        <v>#REF!</v>
      </c>
      <c r="AA593" s="272"/>
    </row>
    <row r="594" spans="15:27" ht="14.25" x14ac:dyDescent="0.15">
      <c r="O594" s="10" t="e">
        <f>IF(OR(AND(#REF!="知的",#REF!="陸上"),R594="×"),Q594,P594)</f>
        <v>#REF!</v>
      </c>
      <c r="P594" s="10" t="str">
        <f>IFERROR(IF(#REF!="ﾎﾞｳﾘﾝｸﾞ","◎",IF(OR(#REF!="陸上",#REF!="水泳",#REF!="卓球",#REF!="ﾎﾞｯﾁｬ",#REF!="ﾌﾗｲﾝｸﾞﾃﾞｨｽｸ",#REF!="ｱｰﾁｪﾘｰ",#REF!="砲丸投4.0kg"),INDEX(判定,MATCH(リスト!X594,縦リスト,0),MATCH(#REF!,横リスト,0)),"")),"×")</f>
        <v>×</v>
      </c>
      <c r="Q594" s="10" t="e">
        <f>IF(#REF!="","",IFERROR(IF(AND(#REF!="知的",#REF!="陸上"),INDEX(判定２,MATCH(リスト!Z594,縦リスト２,0),MATCH(#REF!,横リスト,0)),"×"),""))</f>
        <v>#REF!</v>
      </c>
      <c r="R594" s="10" t="str">
        <f>IFERROR(IF(AND(#REF!="精神",#REF!="陸上"),INDEX(判定２,MATCH(リスト!Z594,縦リスト２,0),MATCH(M594,横リスト,0)),""),"×")</f>
        <v>×</v>
      </c>
      <c r="S594" s="10" t="e">
        <f>IF(OR(AND(#REF!="知的",#REF!="陸上"),R594="×"),Q594,P594)</f>
        <v>#REF!</v>
      </c>
      <c r="T594" s="8" t="str">
        <f t="shared" si="9"/>
        <v>　</v>
      </c>
      <c r="X59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94" s="272"/>
      <c r="Z594" s="272" t="e">
        <f>#REF!&amp;#REF!</f>
        <v>#REF!</v>
      </c>
      <c r="AA594" s="272"/>
    </row>
    <row r="595" spans="15:27" ht="14.25" x14ac:dyDescent="0.15">
      <c r="O595" s="10" t="e">
        <f>IF(OR(AND(#REF!="知的",#REF!="陸上"),R595="×"),Q595,P595)</f>
        <v>#REF!</v>
      </c>
      <c r="P595" s="10" t="str">
        <f>IFERROR(IF(#REF!="ﾎﾞｳﾘﾝｸﾞ","◎",IF(OR(#REF!="陸上",#REF!="水泳",#REF!="卓球",#REF!="ﾎﾞｯﾁｬ",#REF!="ﾌﾗｲﾝｸﾞﾃﾞｨｽｸ",#REF!="ｱｰﾁｪﾘｰ",#REF!="砲丸投4.0kg"),INDEX(判定,MATCH(リスト!X595,縦リスト,0),MATCH(#REF!,横リスト,0)),"")),"×")</f>
        <v>×</v>
      </c>
      <c r="Q595" s="10" t="e">
        <f>IF(#REF!="","",IFERROR(IF(AND(#REF!="知的",#REF!="陸上"),INDEX(判定２,MATCH(リスト!Z595,縦リスト２,0),MATCH(#REF!,横リスト,0)),"×"),""))</f>
        <v>#REF!</v>
      </c>
      <c r="R595" s="10" t="str">
        <f>IFERROR(IF(AND(#REF!="精神",#REF!="陸上"),INDEX(判定２,MATCH(リスト!Z595,縦リスト２,0),MATCH(M595,横リスト,0)),""),"×")</f>
        <v>×</v>
      </c>
      <c r="S595" s="10" t="e">
        <f>IF(OR(AND(#REF!="知的",#REF!="陸上"),R595="×"),Q595,P595)</f>
        <v>#REF!</v>
      </c>
      <c r="T595" s="8" t="str">
        <f t="shared" si="9"/>
        <v>　</v>
      </c>
      <c r="X59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95" s="272"/>
      <c r="Z595" s="272" t="e">
        <f>#REF!&amp;#REF!</f>
        <v>#REF!</v>
      </c>
      <c r="AA595" s="272"/>
    </row>
    <row r="596" spans="15:27" ht="14.25" x14ac:dyDescent="0.15">
      <c r="O596" s="10" t="e">
        <f>IF(OR(AND(#REF!="知的",#REF!="陸上"),R596="×"),Q596,P596)</f>
        <v>#REF!</v>
      </c>
      <c r="P596" s="10" t="str">
        <f>IFERROR(IF(#REF!="ﾎﾞｳﾘﾝｸﾞ","◎",IF(OR(#REF!="陸上",#REF!="水泳",#REF!="卓球",#REF!="ﾎﾞｯﾁｬ",#REF!="ﾌﾗｲﾝｸﾞﾃﾞｨｽｸ",#REF!="ｱｰﾁｪﾘｰ",#REF!="砲丸投4.0kg"),INDEX(判定,MATCH(リスト!X596,縦リスト,0),MATCH(#REF!,横リスト,0)),"")),"×")</f>
        <v>×</v>
      </c>
      <c r="Q596" s="10" t="e">
        <f>IF(#REF!="","",IFERROR(IF(AND(#REF!="知的",#REF!="陸上"),INDEX(判定２,MATCH(リスト!Z596,縦リスト２,0),MATCH(#REF!,横リスト,0)),"×"),""))</f>
        <v>#REF!</v>
      </c>
      <c r="R596" s="10" t="str">
        <f>IFERROR(IF(AND(#REF!="精神",#REF!="陸上"),INDEX(判定２,MATCH(リスト!Z596,縦リスト２,0),MATCH(M596,横リスト,0)),""),"×")</f>
        <v>×</v>
      </c>
      <c r="S596" s="10" t="e">
        <f>IF(OR(AND(#REF!="知的",#REF!="陸上"),R596="×"),Q596,P596)</f>
        <v>#REF!</v>
      </c>
      <c r="T596" s="8" t="str">
        <f t="shared" si="9"/>
        <v>　</v>
      </c>
      <c r="X59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96" s="272"/>
      <c r="Z596" s="272" t="e">
        <f>#REF!&amp;#REF!</f>
        <v>#REF!</v>
      </c>
      <c r="AA596" s="272"/>
    </row>
    <row r="597" spans="15:27" ht="14.25" x14ac:dyDescent="0.15">
      <c r="O597" s="10" t="e">
        <f>IF(OR(AND(#REF!="知的",#REF!="陸上"),R597="×"),Q597,P597)</f>
        <v>#REF!</v>
      </c>
      <c r="P597" s="10" t="str">
        <f>IFERROR(IF(#REF!="ﾎﾞｳﾘﾝｸﾞ","◎",IF(OR(#REF!="陸上",#REF!="水泳",#REF!="卓球",#REF!="ﾎﾞｯﾁｬ",#REF!="ﾌﾗｲﾝｸﾞﾃﾞｨｽｸ",#REF!="ｱｰﾁｪﾘｰ",#REF!="砲丸投4.0kg"),INDEX(判定,MATCH(リスト!X597,縦リスト,0),MATCH(#REF!,横リスト,0)),"")),"×")</f>
        <v>×</v>
      </c>
      <c r="Q597" s="10" t="e">
        <f>IF(#REF!="","",IFERROR(IF(AND(#REF!="知的",#REF!="陸上"),INDEX(判定２,MATCH(リスト!Z597,縦リスト２,0),MATCH(#REF!,横リスト,0)),"×"),""))</f>
        <v>#REF!</v>
      </c>
      <c r="R597" s="10" t="str">
        <f>IFERROR(IF(AND(#REF!="精神",#REF!="陸上"),INDEX(判定２,MATCH(リスト!Z597,縦リスト２,0),MATCH(M597,横リスト,0)),""),"×")</f>
        <v>×</v>
      </c>
      <c r="S597" s="10" t="e">
        <f>IF(OR(AND(#REF!="知的",#REF!="陸上"),R597="×"),Q597,P597)</f>
        <v>#REF!</v>
      </c>
      <c r="T597" s="8" t="str">
        <f t="shared" si="9"/>
        <v>　</v>
      </c>
      <c r="X59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97" s="272"/>
      <c r="Z597" s="272" t="e">
        <f>#REF!&amp;#REF!</f>
        <v>#REF!</v>
      </c>
      <c r="AA597" s="272"/>
    </row>
    <row r="598" spans="15:27" ht="14.25" x14ac:dyDescent="0.15">
      <c r="O598" s="10" t="e">
        <f>IF(OR(AND(#REF!="知的",#REF!="陸上"),R598="×"),Q598,P598)</f>
        <v>#REF!</v>
      </c>
      <c r="P598" s="10" t="str">
        <f>IFERROR(IF(#REF!="ﾎﾞｳﾘﾝｸﾞ","◎",IF(OR(#REF!="陸上",#REF!="水泳",#REF!="卓球",#REF!="ﾎﾞｯﾁｬ",#REF!="ﾌﾗｲﾝｸﾞﾃﾞｨｽｸ",#REF!="ｱｰﾁｪﾘｰ",#REF!="砲丸投4.0kg"),INDEX(判定,MATCH(リスト!X598,縦リスト,0),MATCH(#REF!,横リスト,0)),"")),"×")</f>
        <v>×</v>
      </c>
      <c r="Q598" s="10" t="e">
        <f>IF(#REF!="","",IFERROR(IF(AND(#REF!="知的",#REF!="陸上"),INDEX(判定２,MATCH(リスト!Z598,縦リスト２,0),MATCH(#REF!,横リスト,0)),"×"),""))</f>
        <v>#REF!</v>
      </c>
      <c r="R598" s="10" t="str">
        <f>IFERROR(IF(AND(#REF!="精神",#REF!="陸上"),INDEX(判定２,MATCH(リスト!Z598,縦リスト２,0),MATCH(M598,横リスト,0)),""),"×")</f>
        <v>×</v>
      </c>
      <c r="S598" s="10" t="e">
        <f>IF(OR(AND(#REF!="知的",#REF!="陸上"),R598="×"),Q598,P598)</f>
        <v>#REF!</v>
      </c>
      <c r="T598" s="8" t="str">
        <f t="shared" si="9"/>
        <v>　</v>
      </c>
      <c r="X59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98" s="272"/>
      <c r="Z598" s="272" t="e">
        <f>#REF!&amp;#REF!</f>
        <v>#REF!</v>
      </c>
      <c r="AA598" s="272"/>
    </row>
    <row r="599" spans="15:27" ht="14.25" x14ac:dyDescent="0.15">
      <c r="O599" s="10" t="e">
        <f>IF(OR(AND(#REF!="知的",#REF!="陸上"),R599="×"),Q599,P599)</f>
        <v>#REF!</v>
      </c>
      <c r="P599" s="10" t="str">
        <f>IFERROR(IF(#REF!="ﾎﾞｳﾘﾝｸﾞ","◎",IF(OR(#REF!="陸上",#REF!="水泳",#REF!="卓球",#REF!="ﾎﾞｯﾁｬ",#REF!="ﾌﾗｲﾝｸﾞﾃﾞｨｽｸ",#REF!="ｱｰﾁｪﾘｰ",#REF!="砲丸投4.0kg"),INDEX(判定,MATCH(リスト!X599,縦リスト,0),MATCH(#REF!,横リスト,0)),"")),"×")</f>
        <v>×</v>
      </c>
      <c r="Q599" s="10" t="e">
        <f>IF(#REF!="","",IFERROR(IF(AND(#REF!="知的",#REF!="陸上"),INDEX(判定２,MATCH(リスト!Z599,縦リスト２,0),MATCH(#REF!,横リスト,0)),"×"),""))</f>
        <v>#REF!</v>
      </c>
      <c r="R599" s="10" t="str">
        <f>IFERROR(IF(AND(#REF!="精神",#REF!="陸上"),INDEX(判定２,MATCH(リスト!Z599,縦リスト２,0),MATCH(M599,横リスト,0)),""),"×")</f>
        <v>×</v>
      </c>
      <c r="S599" s="10" t="e">
        <f>IF(OR(AND(#REF!="知的",#REF!="陸上"),R599="×"),Q599,P599)</f>
        <v>#REF!</v>
      </c>
      <c r="T599" s="8" t="str">
        <f t="shared" si="9"/>
        <v>　</v>
      </c>
      <c r="X59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599" s="272"/>
      <c r="Z599" s="272" t="e">
        <f>#REF!&amp;#REF!</f>
        <v>#REF!</v>
      </c>
      <c r="AA599" s="272"/>
    </row>
    <row r="600" spans="15:27" ht="14.25" x14ac:dyDescent="0.15">
      <c r="O600" s="10" t="e">
        <f>IF(OR(AND(#REF!="知的",#REF!="陸上"),R600="×"),Q600,P600)</f>
        <v>#REF!</v>
      </c>
      <c r="P600" s="10" t="str">
        <f>IFERROR(IF(#REF!="ﾎﾞｳﾘﾝｸﾞ","◎",IF(OR(#REF!="陸上",#REF!="水泳",#REF!="卓球",#REF!="ﾎﾞｯﾁｬ",#REF!="ﾌﾗｲﾝｸﾞﾃﾞｨｽｸ",#REF!="ｱｰﾁｪﾘｰ",#REF!="砲丸投4.0kg"),INDEX(判定,MATCH(リスト!X600,縦リスト,0),MATCH(#REF!,横リスト,0)),"")),"×")</f>
        <v>×</v>
      </c>
      <c r="Q600" s="10" t="e">
        <f>IF(#REF!="","",IFERROR(IF(AND(#REF!="知的",#REF!="陸上"),INDEX(判定２,MATCH(リスト!Z600,縦リスト２,0),MATCH(#REF!,横リスト,0)),"×"),""))</f>
        <v>#REF!</v>
      </c>
      <c r="R600" s="10" t="str">
        <f>IFERROR(IF(AND(#REF!="精神",#REF!="陸上"),INDEX(判定２,MATCH(リスト!Z600,縦リスト２,0),MATCH(M600,横リスト,0)),""),"×")</f>
        <v>×</v>
      </c>
      <c r="S600" s="10" t="e">
        <f>IF(OR(AND(#REF!="知的",#REF!="陸上"),R600="×"),Q600,P600)</f>
        <v>#REF!</v>
      </c>
      <c r="T600" s="8" t="str">
        <f t="shared" si="9"/>
        <v>　</v>
      </c>
      <c r="X60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00" s="272"/>
      <c r="Z600" s="272" t="e">
        <f>#REF!&amp;#REF!</f>
        <v>#REF!</v>
      </c>
      <c r="AA600" s="272"/>
    </row>
    <row r="601" spans="15:27" ht="14.25" x14ac:dyDescent="0.15">
      <c r="O601" s="10" t="e">
        <f>IF(OR(AND(#REF!="知的",#REF!="陸上"),R601="×"),Q601,P601)</f>
        <v>#REF!</v>
      </c>
      <c r="P601" s="10" t="str">
        <f>IFERROR(IF(#REF!="ﾎﾞｳﾘﾝｸﾞ","◎",IF(OR(#REF!="陸上",#REF!="水泳",#REF!="卓球",#REF!="ﾎﾞｯﾁｬ",#REF!="ﾌﾗｲﾝｸﾞﾃﾞｨｽｸ",#REF!="ｱｰﾁｪﾘｰ",#REF!="砲丸投4.0kg"),INDEX(判定,MATCH(リスト!X601,縦リスト,0),MATCH(#REF!,横リスト,0)),"")),"×")</f>
        <v>×</v>
      </c>
      <c r="Q601" s="10" t="e">
        <f>IF(#REF!="","",IFERROR(IF(AND(#REF!="知的",#REF!="陸上"),INDEX(判定２,MATCH(リスト!Z601,縦リスト２,0),MATCH(#REF!,横リスト,0)),"×"),""))</f>
        <v>#REF!</v>
      </c>
      <c r="R601" s="10" t="str">
        <f>IFERROR(IF(AND(#REF!="精神",#REF!="陸上"),INDEX(判定２,MATCH(リスト!Z601,縦リスト２,0),MATCH(M601,横リスト,0)),""),"×")</f>
        <v>×</v>
      </c>
      <c r="S601" s="10" t="e">
        <f>IF(OR(AND(#REF!="知的",#REF!="陸上"),R601="×"),Q601,P601)</f>
        <v>#REF!</v>
      </c>
      <c r="T601" s="8" t="str">
        <f t="shared" si="9"/>
        <v>　</v>
      </c>
      <c r="X60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01" s="272"/>
      <c r="Z601" s="272" t="e">
        <f>#REF!&amp;#REF!</f>
        <v>#REF!</v>
      </c>
      <c r="AA601" s="272"/>
    </row>
    <row r="602" spans="15:27" ht="14.25" x14ac:dyDescent="0.15">
      <c r="O602" s="10" t="e">
        <f>IF(OR(AND(#REF!="知的",#REF!="陸上"),R602="×"),Q602,P602)</f>
        <v>#REF!</v>
      </c>
      <c r="P602" s="10" t="str">
        <f>IFERROR(IF(#REF!="ﾎﾞｳﾘﾝｸﾞ","◎",IF(OR(#REF!="陸上",#REF!="水泳",#REF!="卓球",#REF!="ﾎﾞｯﾁｬ",#REF!="ﾌﾗｲﾝｸﾞﾃﾞｨｽｸ",#REF!="ｱｰﾁｪﾘｰ",#REF!="砲丸投4.0kg"),INDEX(判定,MATCH(リスト!X602,縦リスト,0),MATCH(#REF!,横リスト,0)),"")),"×")</f>
        <v>×</v>
      </c>
      <c r="Q602" s="10" t="e">
        <f>IF(#REF!="","",IFERROR(IF(AND(#REF!="知的",#REF!="陸上"),INDEX(判定２,MATCH(リスト!Z602,縦リスト２,0),MATCH(#REF!,横リスト,0)),"×"),""))</f>
        <v>#REF!</v>
      </c>
      <c r="R602" s="10" t="str">
        <f>IFERROR(IF(AND(#REF!="精神",#REF!="陸上"),INDEX(判定２,MATCH(リスト!Z602,縦リスト２,0),MATCH(M602,横リスト,0)),""),"×")</f>
        <v>×</v>
      </c>
      <c r="S602" s="10" t="e">
        <f>IF(OR(AND(#REF!="知的",#REF!="陸上"),R602="×"),Q602,P602)</f>
        <v>#REF!</v>
      </c>
      <c r="T602" s="8" t="str">
        <f t="shared" si="9"/>
        <v>　</v>
      </c>
      <c r="X60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02" s="272"/>
      <c r="Z602" s="272" t="e">
        <f>#REF!&amp;#REF!</f>
        <v>#REF!</v>
      </c>
      <c r="AA602" s="272"/>
    </row>
    <row r="603" spans="15:27" ht="14.25" x14ac:dyDescent="0.15">
      <c r="O603" s="10" t="e">
        <f>IF(OR(AND(#REF!="知的",#REF!="陸上"),R603="×"),Q603,P603)</f>
        <v>#REF!</v>
      </c>
      <c r="P603" s="10" t="str">
        <f>IFERROR(IF(#REF!="ﾎﾞｳﾘﾝｸﾞ","◎",IF(OR(#REF!="陸上",#REF!="水泳",#REF!="卓球",#REF!="ﾎﾞｯﾁｬ",#REF!="ﾌﾗｲﾝｸﾞﾃﾞｨｽｸ",#REF!="ｱｰﾁｪﾘｰ",#REF!="砲丸投4.0kg"),INDEX(判定,MATCH(リスト!X603,縦リスト,0),MATCH(#REF!,横リスト,0)),"")),"×")</f>
        <v>×</v>
      </c>
      <c r="Q603" s="10" t="e">
        <f>IF(#REF!="","",IFERROR(IF(AND(#REF!="知的",#REF!="陸上"),INDEX(判定２,MATCH(リスト!Z603,縦リスト２,0),MATCH(#REF!,横リスト,0)),"×"),""))</f>
        <v>#REF!</v>
      </c>
      <c r="R603" s="10" t="str">
        <f>IFERROR(IF(AND(#REF!="精神",#REF!="陸上"),INDEX(判定２,MATCH(リスト!Z603,縦リスト２,0),MATCH(M603,横リスト,0)),""),"×")</f>
        <v>×</v>
      </c>
      <c r="S603" s="10" t="e">
        <f>IF(OR(AND(#REF!="知的",#REF!="陸上"),R603="×"),Q603,P603)</f>
        <v>#REF!</v>
      </c>
      <c r="T603" s="8" t="str">
        <f t="shared" si="9"/>
        <v>　</v>
      </c>
      <c r="X60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03" s="272"/>
      <c r="Z603" s="272" t="e">
        <f>#REF!&amp;#REF!</f>
        <v>#REF!</v>
      </c>
      <c r="AA603" s="272"/>
    </row>
    <row r="604" spans="15:27" ht="14.25" x14ac:dyDescent="0.15">
      <c r="O604" s="10" t="e">
        <f>IF(OR(AND(#REF!="知的",#REF!="陸上"),R604="×"),Q604,P604)</f>
        <v>#REF!</v>
      </c>
      <c r="P604" s="10" t="str">
        <f>IFERROR(IF(#REF!="ﾎﾞｳﾘﾝｸﾞ","◎",IF(OR(#REF!="陸上",#REF!="水泳",#REF!="卓球",#REF!="ﾎﾞｯﾁｬ",#REF!="ﾌﾗｲﾝｸﾞﾃﾞｨｽｸ",#REF!="ｱｰﾁｪﾘｰ",#REF!="砲丸投4.0kg"),INDEX(判定,MATCH(リスト!X604,縦リスト,0),MATCH(#REF!,横リスト,0)),"")),"×")</f>
        <v>×</v>
      </c>
      <c r="Q604" s="10" t="e">
        <f>IF(#REF!="","",IFERROR(IF(AND(#REF!="知的",#REF!="陸上"),INDEX(判定２,MATCH(リスト!Z604,縦リスト２,0),MATCH(#REF!,横リスト,0)),"×"),""))</f>
        <v>#REF!</v>
      </c>
      <c r="R604" s="10" t="str">
        <f>IFERROR(IF(AND(#REF!="精神",#REF!="陸上"),INDEX(判定２,MATCH(リスト!Z604,縦リスト２,0),MATCH(M604,横リスト,0)),""),"×")</f>
        <v>×</v>
      </c>
      <c r="S604" s="10" t="e">
        <f>IF(OR(AND(#REF!="知的",#REF!="陸上"),R604="×"),Q604,P604)</f>
        <v>#REF!</v>
      </c>
      <c r="T604" s="8" t="str">
        <f t="shared" si="9"/>
        <v>　</v>
      </c>
      <c r="X60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04" s="272"/>
      <c r="Z604" s="272" t="e">
        <f>#REF!&amp;#REF!</f>
        <v>#REF!</v>
      </c>
      <c r="AA604" s="272"/>
    </row>
    <row r="605" spans="15:27" ht="14.25" x14ac:dyDescent="0.15">
      <c r="O605" s="10" t="e">
        <f>IF(OR(AND(#REF!="知的",#REF!="陸上"),R605="×"),Q605,P605)</f>
        <v>#REF!</v>
      </c>
      <c r="P605" s="10" t="str">
        <f>IFERROR(IF(#REF!="ﾎﾞｳﾘﾝｸﾞ","◎",IF(OR(#REF!="陸上",#REF!="水泳",#REF!="卓球",#REF!="ﾎﾞｯﾁｬ",#REF!="ﾌﾗｲﾝｸﾞﾃﾞｨｽｸ",#REF!="ｱｰﾁｪﾘｰ",#REF!="砲丸投4.0kg"),INDEX(判定,MATCH(リスト!X605,縦リスト,0),MATCH(#REF!,横リスト,0)),"")),"×")</f>
        <v>×</v>
      </c>
      <c r="Q605" s="10" t="e">
        <f>IF(#REF!="","",IFERROR(IF(AND(#REF!="知的",#REF!="陸上"),INDEX(判定２,MATCH(リスト!Z605,縦リスト２,0),MATCH(#REF!,横リスト,0)),"×"),""))</f>
        <v>#REF!</v>
      </c>
      <c r="R605" s="10" t="str">
        <f>IFERROR(IF(AND(#REF!="精神",#REF!="陸上"),INDEX(判定２,MATCH(リスト!Z605,縦リスト２,0),MATCH(M605,横リスト,0)),""),"×")</f>
        <v>×</v>
      </c>
      <c r="S605" s="10" t="e">
        <f>IF(OR(AND(#REF!="知的",#REF!="陸上"),R605="×"),Q605,P605)</f>
        <v>#REF!</v>
      </c>
      <c r="T605" s="8" t="str">
        <f t="shared" si="9"/>
        <v>　</v>
      </c>
      <c r="X60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05" s="272"/>
      <c r="Z605" s="272" t="e">
        <f>#REF!&amp;#REF!</f>
        <v>#REF!</v>
      </c>
      <c r="AA605" s="272"/>
    </row>
    <row r="606" spans="15:27" ht="14.25" x14ac:dyDescent="0.15">
      <c r="O606" s="10" t="e">
        <f>IF(OR(AND(#REF!="知的",#REF!="陸上"),R606="×"),Q606,P606)</f>
        <v>#REF!</v>
      </c>
      <c r="P606" s="10" t="str">
        <f>IFERROR(IF(#REF!="ﾎﾞｳﾘﾝｸﾞ","◎",IF(OR(#REF!="陸上",#REF!="水泳",#REF!="卓球",#REF!="ﾎﾞｯﾁｬ",#REF!="ﾌﾗｲﾝｸﾞﾃﾞｨｽｸ",#REF!="ｱｰﾁｪﾘｰ",#REF!="砲丸投4.0kg"),INDEX(判定,MATCH(リスト!X606,縦リスト,0),MATCH(#REF!,横リスト,0)),"")),"×")</f>
        <v>×</v>
      </c>
      <c r="Q606" s="10" t="e">
        <f>IF(#REF!="","",IFERROR(IF(AND(#REF!="知的",#REF!="陸上"),INDEX(判定２,MATCH(リスト!Z606,縦リスト２,0),MATCH(#REF!,横リスト,0)),"×"),""))</f>
        <v>#REF!</v>
      </c>
      <c r="R606" s="10" t="str">
        <f>IFERROR(IF(AND(#REF!="精神",#REF!="陸上"),INDEX(判定２,MATCH(リスト!Z606,縦リスト２,0),MATCH(M606,横リスト,0)),""),"×")</f>
        <v>×</v>
      </c>
      <c r="S606" s="10" t="e">
        <f>IF(OR(AND(#REF!="知的",#REF!="陸上"),R606="×"),Q606,P606)</f>
        <v>#REF!</v>
      </c>
      <c r="T606" s="8" t="str">
        <f t="shared" si="9"/>
        <v>　</v>
      </c>
      <c r="X60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06" s="272"/>
      <c r="Z606" s="272" t="e">
        <f>#REF!&amp;#REF!</f>
        <v>#REF!</v>
      </c>
      <c r="AA606" s="272"/>
    </row>
    <row r="607" spans="15:27" ht="14.25" x14ac:dyDescent="0.15">
      <c r="O607" s="10" t="e">
        <f>IF(OR(AND(#REF!="知的",#REF!="陸上"),R607="×"),Q607,P607)</f>
        <v>#REF!</v>
      </c>
      <c r="P607" s="10" t="str">
        <f>IFERROR(IF(#REF!="ﾎﾞｳﾘﾝｸﾞ","◎",IF(OR(#REF!="陸上",#REF!="水泳",#REF!="卓球",#REF!="ﾎﾞｯﾁｬ",#REF!="ﾌﾗｲﾝｸﾞﾃﾞｨｽｸ",#REF!="ｱｰﾁｪﾘｰ",#REF!="砲丸投4.0kg"),INDEX(判定,MATCH(リスト!X607,縦リスト,0),MATCH(#REF!,横リスト,0)),"")),"×")</f>
        <v>×</v>
      </c>
      <c r="Q607" s="10" t="e">
        <f>IF(#REF!="","",IFERROR(IF(AND(#REF!="知的",#REF!="陸上"),INDEX(判定２,MATCH(リスト!Z607,縦リスト２,0),MATCH(#REF!,横リスト,0)),"×"),""))</f>
        <v>#REF!</v>
      </c>
      <c r="R607" s="10" t="str">
        <f>IFERROR(IF(AND(#REF!="精神",#REF!="陸上"),INDEX(判定２,MATCH(リスト!Z607,縦リスト２,0),MATCH(M607,横リスト,0)),""),"×")</f>
        <v>×</v>
      </c>
      <c r="S607" s="10" t="e">
        <f>IF(OR(AND(#REF!="知的",#REF!="陸上"),R607="×"),Q607,P607)</f>
        <v>#REF!</v>
      </c>
      <c r="T607" s="8" t="str">
        <f t="shared" si="9"/>
        <v>　</v>
      </c>
      <c r="X60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07" s="272"/>
      <c r="Z607" s="272" t="e">
        <f>#REF!&amp;#REF!</f>
        <v>#REF!</v>
      </c>
      <c r="AA607" s="272"/>
    </row>
    <row r="608" spans="15:27" ht="14.25" x14ac:dyDescent="0.15">
      <c r="O608" s="10" t="e">
        <f>IF(OR(AND(#REF!="知的",#REF!="陸上"),R608="×"),Q608,P608)</f>
        <v>#REF!</v>
      </c>
      <c r="P608" s="10" t="str">
        <f>IFERROR(IF(#REF!="ﾎﾞｳﾘﾝｸﾞ","◎",IF(OR(#REF!="陸上",#REF!="水泳",#REF!="卓球",#REF!="ﾎﾞｯﾁｬ",#REF!="ﾌﾗｲﾝｸﾞﾃﾞｨｽｸ",#REF!="ｱｰﾁｪﾘｰ",#REF!="砲丸投4.0kg"),INDEX(判定,MATCH(リスト!X608,縦リスト,0),MATCH(#REF!,横リスト,0)),"")),"×")</f>
        <v>×</v>
      </c>
      <c r="Q608" s="10" t="e">
        <f>IF(#REF!="","",IFERROR(IF(AND(#REF!="知的",#REF!="陸上"),INDEX(判定２,MATCH(リスト!Z608,縦リスト２,0),MATCH(#REF!,横リスト,0)),"×"),""))</f>
        <v>#REF!</v>
      </c>
      <c r="R608" s="10" t="str">
        <f>IFERROR(IF(AND(#REF!="精神",#REF!="陸上"),INDEX(判定２,MATCH(リスト!Z608,縦リスト２,0),MATCH(M608,横リスト,0)),""),"×")</f>
        <v>×</v>
      </c>
      <c r="S608" s="10" t="e">
        <f>IF(OR(AND(#REF!="知的",#REF!="陸上"),R608="×"),Q608,P608)</f>
        <v>#REF!</v>
      </c>
      <c r="T608" s="8" t="str">
        <f t="shared" si="9"/>
        <v>　</v>
      </c>
      <c r="X60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08" s="272"/>
      <c r="Z608" s="272" t="e">
        <f>#REF!&amp;#REF!</f>
        <v>#REF!</v>
      </c>
      <c r="AA608" s="272"/>
    </row>
    <row r="609" spans="15:27" ht="14.25" x14ac:dyDescent="0.15">
      <c r="O609" s="10" t="e">
        <f>IF(OR(AND(#REF!="知的",#REF!="陸上"),R609="×"),Q609,P609)</f>
        <v>#REF!</v>
      </c>
      <c r="P609" s="10" t="str">
        <f>IFERROR(IF(#REF!="ﾎﾞｳﾘﾝｸﾞ","◎",IF(OR(#REF!="陸上",#REF!="水泳",#REF!="卓球",#REF!="ﾎﾞｯﾁｬ",#REF!="ﾌﾗｲﾝｸﾞﾃﾞｨｽｸ",#REF!="ｱｰﾁｪﾘｰ",#REF!="砲丸投4.0kg"),INDEX(判定,MATCH(リスト!X609,縦リスト,0),MATCH(#REF!,横リスト,0)),"")),"×")</f>
        <v>×</v>
      </c>
      <c r="Q609" s="10" t="e">
        <f>IF(#REF!="","",IFERROR(IF(AND(#REF!="知的",#REF!="陸上"),INDEX(判定２,MATCH(リスト!Z609,縦リスト２,0),MATCH(#REF!,横リスト,0)),"×"),""))</f>
        <v>#REF!</v>
      </c>
      <c r="R609" s="10" t="str">
        <f>IFERROR(IF(AND(#REF!="精神",#REF!="陸上"),INDEX(判定２,MATCH(リスト!Z609,縦リスト２,0),MATCH(M609,横リスト,0)),""),"×")</f>
        <v>×</v>
      </c>
      <c r="S609" s="10" t="e">
        <f>IF(OR(AND(#REF!="知的",#REF!="陸上"),R609="×"),Q609,P609)</f>
        <v>#REF!</v>
      </c>
      <c r="T609" s="8" t="str">
        <f t="shared" si="9"/>
        <v>　</v>
      </c>
      <c r="X60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09" s="272"/>
      <c r="Z609" s="272" t="e">
        <f>#REF!&amp;#REF!</f>
        <v>#REF!</v>
      </c>
      <c r="AA609" s="272"/>
    </row>
    <row r="610" spans="15:27" ht="14.25" x14ac:dyDescent="0.15">
      <c r="O610" s="10" t="e">
        <f>IF(OR(AND(#REF!="知的",#REF!="陸上"),R610="×"),Q610,P610)</f>
        <v>#REF!</v>
      </c>
      <c r="P610" s="10" t="str">
        <f>IFERROR(IF(#REF!="ﾎﾞｳﾘﾝｸﾞ","◎",IF(OR(#REF!="陸上",#REF!="水泳",#REF!="卓球",#REF!="ﾎﾞｯﾁｬ",#REF!="ﾌﾗｲﾝｸﾞﾃﾞｨｽｸ",#REF!="ｱｰﾁｪﾘｰ",#REF!="砲丸投4.0kg"),INDEX(判定,MATCH(リスト!X610,縦リスト,0),MATCH(#REF!,横リスト,0)),"")),"×")</f>
        <v>×</v>
      </c>
      <c r="Q610" s="10" t="e">
        <f>IF(#REF!="","",IFERROR(IF(AND(#REF!="知的",#REF!="陸上"),INDEX(判定２,MATCH(リスト!Z610,縦リスト２,0),MATCH(#REF!,横リスト,0)),"×"),""))</f>
        <v>#REF!</v>
      </c>
      <c r="R610" s="10" t="str">
        <f>IFERROR(IF(AND(#REF!="精神",#REF!="陸上"),INDEX(判定２,MATCH(リスト!Z610,縦リスト２,0),MATCH(M610,横リスト,0)),""),"×")</f>
        <v>×</v>
      </c>
      <c r="S610" s="10" t="e">
        <f>IF(OR(AND(#REF!="知的",#REF!="陸上"),R610="×"),Q610,P610)</f>
        <v>#REF!</v>
      </c>
      <c r="T610" s="8" t="str">
        <f t="shared" si="9"/>
        <v>　</v>
      </c>
      <c r="X61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10" s="272"/>
      <c r="Z610" s="272" t="e">
        <f>#REF!&amp;#REF!</f>
        <v>#REF!</v>
      </c>
      <c r="AA610" s="272"/>
    </row>
    <row r="611" spans="15:27" ht="14.25" x14ac:dyDescent="0.15">
      <c r="O611" s="10" t="e">
        <f>IF(OR(AND(#REF!="知的",#REF!="陸上"),R611="×"),Q611,P611)</f>
        <v>#REF!</v>
      </c>
      <c r="P611" s="10" t="str">
        <f>IFERROR(IF(#REF!="ﾎﾞｳﾘﾝｸﾞ","◎",IF(OR(#REF!="陸上",#REF!="水泳",#REF!="卓球",#REF!="ﾎﾞｯﾁｬ",#REF!="ﾌﾗｲﾝｸﾞﾃﾞｨｽｸ",#REF!="ｱｰﾁｪﾘｰ",#REF!="砲丸投4.0kg"),INDEX(判定,MATCH(リスト!X611,縦リスト,0),MATCH(#REF!,横リスト,0)),"")),"×")</f>
        <v>×</v>
      </c>
      <c r="Q611" s="10" t="e">
        <f>IF(#REF!="","",IFERROR(IF(AND(#REF!="知的",#REF!="陸上"),INDEX(判定２,MATCH(リスト!Z611,縦リスト２,0),MATCH(#REF!,横リスト,0)),"×"),""))</f>
        <v>#REF!</v>
      </c>
      <c r="R611" s="10" t="str">
        <f>IFERROR(IF(AND(#REF!="精神",#REF!="陸上"),INDEX(判定２,MATCH(リスト!Z611,縦リスト２,0),MATCH(M611,横リスト,0)),""),"×")</f>
        <v>×</v>
      </c>
      <c r="S611" s="10" t="e">
        <f>IF(OR(AND(#REF!="知的",#REF!="陸上"),R611="×"),Q611,P611)</f>
        <v>#REF!</v>
      </c>
      <c r="T611" s="8" t="str">
        <f t="shared" si="9"/>
        <v>　</v>
      </c>
      <c r="X61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11" s="272"/>
      <c r="Z611" s="272" t="e">
        <f>#REF!&amp;#REF!</f>
        <v>#REF!</v>
      </c>
      <c r="AA611" s="272"/>
    </row>
    <row r="612" spans="15:27" ht="14.25" x14ac:dyDescent="0.15">
      <c r="O612" s="10" t="e">
        <f>IF(OR(AND(#REF!="知的",#REF!="陸上"),R612="×"),Q612,P612)</f>
        <v>#REF!</v>
      </c>
      <c r="P612" s="10" t="str">
        <f>IFERROR(IF(#REF!="ﾎﾞｳﾘﾝｸﾞ","◎",IF(OR(#REF!="陸上",#REF!="水泳",#REF!="卓球",#REF!="ﾎﾞｯﾁｬ",#REF!="ﾌﾗｲﾝｸﾞﾃﾞｨｽｸ",#REF!="ｱｰﾁｪﾘｰ",#REF!="砲丸投4.0kg"),INDEX(判定,MATCH(リスト!X612,縦リスト,0),MATCH(#REF!,横リスト,0)),"")),"×")</f>
        <v>×</v>
      </c>
      <c r="Q612" s="10" t="e">
        <f>IF(#REF!="","",IFERROR(IF(AND(#REF!="知的",#REF!="陸上"),INDEX(判定２,MATCH(リスト!Z612,縦リスト２,0),MATCH(#REF!,横リスト,0)),"×"),""))</f>
        <v>#REF!</v>
      </c>
      <c r="R612" s="10" t="str">
        <f>IFERROR(IF(AND(#REF!="精神",#REF!="陸上"),INDEX(判定２,MATCH(リスト!Z612,縦リスト２,0),MATCH(M612,横リスト,0)),""),"×")</f>
        <v>×</v>
      </c>
      <c r="S612" s="10" t="e">
        <f>IF(OR(AND(#REF!="知的",#REF!="陸上"),R612="×"),Q612,P612)</f>
        <v>#REF!</v>
      </c>
      <c r="T612" s="8" t="str">
        <f t="shared" si="9"/>
        <v>　</v>
      </c>
      <c r="X61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12" s="272"/>
      <c r="Z612" s="272" t="e">
        <f>#REF!&amp;#REF!</f>
        <v>#REF!</v>
      </c>
      <c r="AA612" s="272"/>
    </row>
    <row r="613" spans="15:27" ht="14.25" x14ac:dyDescent="0.15">
      <c r="O613" s="10" t="e">
        <f>IF(OR(AND(#REF!="知的",#REF!="陸上"),R613="×"),Q613,P613)</f>
        <v>#REF!</v>
      </c>
      <c r="P613" s="10" t="str">
        <f>IFERROR(IF(#REF!="ﾎﾞｳﾘﾝｸﾞ","◎",IF(OR(#REF!="陸上",#REF!="水泳",#REF!="卓球",#REF!="ﾎﾞｯﾁｬ",#REF!="ﾌﾗｲﾝｸﾞﾃﾞｨｽｸ",#REF!="ｱｰﾁｪﾘｰ",#REF!="砲丸投4.0kg"),INDEX(判定,MATCH(リスト!X613,縦リスト,0),MATCH(#REF!,横リスト,0)),"")),"×")</f>
        <v>×</v>
      </c>
      <c r="Q613" s="10" t="e">
        <f>IF(#REF!="","",IFERROR(IF(AND(#REF!="知的",#REF!="陸上"),INDEX(判定２,MATCH(リスト!Z613,縦リスト２,0),MATCH(#REF!,横リスト,0)),"×"),""))</f>
        <v>#REF!</v>
      </c>
      <c r="R613" s="10" t="str">
        <f>IFERROR(IF(AND(#REF!="精神",#REF!="陸上"),INDEX(判定２,MATCH(リスト!Z613,縦リスト２,0),MATCH(M613,横リスト,0)),""),"×")</f>
        <v>×</v>
      </c>
      <c r="S613" s="10" t="e">
        <f>IF(OR(AND(#REF!="知的",#REF!="陸上"),R613="×"),Q613,P613)</f>
        <v>#REF!</v>
      </c>
      <c r="T613" s="8" t="str">
        <f t="shared" si="9"/>
        <v>　</v>
      </c>
      <c r="X61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13" s="272"/>
      <c r="Z613" s="272" t="e">
        <f>#REF!&amp;#REF!</f>
        <v>#REF!</v>
      </c>
      <c r="AA613" s="272"/>
    </row>
    <row r="614" spans="15:27" ht="14.25" x14ac:dyDescent="0.15">
      <c r="O614" s="10" t="e">
        <f>IF(OR(AND(#REF!="知的",#REF!="陸上"),R614="×"),Q614,P614)</f>
        <v>#REF!</v>
      </c>
      <c r="P614" s="10" t="str">
        <f>IFERROR(IF(#REF!="ﾎﾞｳﾘﾝｸﾞ","◎",IF(OR(#REF!="陸上",#REF!="水泳",#REF!="卓球",#REF!="ﾎﾞｯﾁｬ",#REF!="ﾌﾗｲﾝｸﾞﾃﾞｨｽｸ",#REF!="ｱｰﾁｪﾘｰ",#REF!="砲丸投4.0kg"),INDEX(判定,MATCH(リスト!X614,縦リスト,0),MATCH(#REF!,横リスト,0)),"")),"×")</f>
        <v>×</v>
      </c>
      <c r="Q614" s="10" t="e">
        <f>IF(#REF!="","",IFERROR(IF(AND(#REF!="知的",#REF!="陸上"),INDEX(判定２,MATCH(リスト!Z614,縦リスト２,0),MATCH(#REF!,横リスト,0)),"×"),""))</f>
        <v>#REF!</v>
      </c>
      <c r="R614" s="10" t="str">
        <f>IFERROR(IF(AND(#REF!="精神",#REF!="陸上"),INDEX(判定２,MATCH(リスト!Z614,縦リスト２,0),MATCH(M614,横リスト,0)),""),"×")</f>
        <v>×</v>
      </c>
      <c r="S614" s="10" t="e">
        <f>IF(OR(AND(#REF!="知的",#REF!="陸上"),R614="×"),Q614,P614)</f>
        <v>#REF!</v>
      </c>
      <c r="T614" s="8" t="str">
        <f t="shared" si="9"/>
        <v>　</v>
      </c>
      <c r="X61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14" s="272"/>
      <c r="Z614" s="272" t="e">
        <f>#REF!&amp;#REF!</f>
        <v>#REF!</v>
      </c>
      <c r="AA614" s="272"/>
    </row>
    <row r="615" spans="15:27" ht="14.25" x14ac:dyDescent="0.15">
      <c r="O615" s="10" t="e">
        <f>IF(OR(AND(#REF!="知的",#REF!="陸上"),R615="×"),Q615,P615)</f>
        <v>#REF!</v>
      </c>
      <c r="P615" s="10" t="str">
        <f>IFERROR(IF(#REF!="ﾎﾞｳﾘﾝｸﾞ","◎",IF(OR(#REF!="陸上",#REF!="水泳",#REF!="卓球",#REF!="ﾎﾞｯﾁｬ",#REF!="ﾌﾗｲﾝｸﾞﾃﾞｨｽｸ",#REF!="ｱｰﾁｪﾘｰ",#REF!="砲丸投4.0kg"),INDEX(判定,MATCH(リスト!X615,縦リスト,0),MATCH(#REF!,横リスト,0)),"")),"×")</f>
        <v>×</v>
      </c>
      <c r="Q615" s="10" t="e">
        <f>IF(#REF!="","",IFERROR(IF(AND(#REF!="知的",#REF!="陸上"),INDEX(判定２,MATCH(リスト!Z615,縦リスト２,0),MATCH(#REF!,横リスト,0)),"×"),""))</f>
        <v>#REF!</v>
      </c>
      <c r="R615" s="10" t="str">
        <f>IFERROR(IF(AND(#REF!="精神",#REF!="陸上"),INDEX(判定２,MATCH(リスト!Z615,縦リスト２,0),MATCH(M615,横リスト,0)),""),"×")</f>
        <v>×</v>
      </c>
      <c r="S615" s="10" t="e">
        <f>IF(OR(AND(#REF!="知的",#REF!="陸上"),R615="×"),Q615,P615)</f>
        <v>#REF!</v>
      </c>
      <c r="T615" s="8" t="str">
        <f t="shared" si="9"/>
        <v>　</v>
      </c>
      <c r="X61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15" s="272"/>
      <c r="Z615" s="272" t="e">
        <f>#REF!&amp;#REF!</f>
        <v>#REF!</v>
      </c>
      <c r="AA615" s="272"/>
    </row>
    <row r="616" spans="15:27" ht="14.25" x14ac:dyDescent="0.15">
      <c r="O616" s="10" t="e">
        <f>IF(OR(AND(#REF!="知的",#REF!="陸上"),R616="×"),Q616,P616)</f>
        <v>#REF!</v>
      </c>
      <c r="P616" s="10" t="str">
        <f>IFERROR(IF(#REF!="ﾎﾞｳﾘﾝｸﾞ","◎",IF(OR(#REF!="陸上",#REF!="水泳",#REF!="卓球",#REF!="ﾎﾞｯﾁｬ",#REF!="ﾌﾗｲﾝｸﾞﾃﾞｨｽｸ",#REF!="ｱｰﾁｪﾘｰ",#REF!="砲丸投4.0kg"),INDEX(判定,MATCH(リスト!X616,縦リスト,0),MATCH(#REF!,横リスト,0)),"")),"×")</f>
        <v>×</v>
      </c>
      <c r="Q616" s="10" t="e">
        <f>IF(#REF!="","",IFERROR(IF(AND(#REF!="知的",#REF!="陸上"),INDEX(判定２,MATCH(リスト!Z616,縦リスト２,0),MATCH(#REF!,横リスト,0)),"×"),""))</f>
        <v>#REF!</v>
      </c>
      <c r="R616" s="10" t="str">
        <f>IFERROR(IF(AND(#REF!="精神",#REF!="陸上"),INDEX(判定２,MATCH(リスト!Z616,縦リスト２,0),MATCH(M616,横リスト,0)),""),"×")</f>
        <v>×</v>
      </c>
      <c r="S616" s="10" t="e">
        <f>IF(OR(AND(#REF!="知的",#REF!="陸上"),R616="×"),Q616,P616)</f>
        <v>#REF!</v>
      </c>
      <c r="T616" s="8" t="str">
        <f t="shared" si="9"/>
        <v>　</v>
      </c>
      <c r="X61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16" s="272"/>
      <c r="Z616" s="272" t="e">
        <f>#REF!&amp;#REF!</f>
        <v>#REF!</v>
      </c>
      <c r="AA616" s="272"/>
    </row>
    <row r="617" spans="15:27" ht="14.25" x14ac:dyDescent="0.15">
      <c r="O617" s="10" t="e">
        <f>IF(OR(AND(#REF!="知的",#REF!="陸上"),R617="×"),Q617,P617)</f>
        <v>#REF!</v>
      </c>
      <c r="P617" s="10" t="str">
        <f>IFERROR(IF(#REF!="ﾎﾞｳﾘﾝｸﾞ","◎",IF(OR(#REF!="陸上",#REF!="水泳",#REF!="卓球",#REF!="ﾎﾞｯﾁｬ",#REF!="ﾌﾗｲﾝｸﾞﾃﾞｨｽｸ",#REF!="ｱｰﾁｪﾘｰ",#REF!="砲丸投4.0kg"),INDEX(判定,MATCH(リスト!X617,縦リスト,0),MATCH(#REF!,横リスト,0)),"")),"×")</f>
        <v>×</v>
      </c>
      <c r="Q617" s="10" t="e">
        <f>IF(#REF!="","",IFERROR(IF(AND(#REF!="知的",#REF!="陸上"),INDEX(判定２,MATCH(リスト!Z617,縦リスト２,0),MATCH(#REF!,横リスト,0)),"×"),""))</f>
        <v>#REF!</v>
      </c>
      <c r="R617" s="10" t="str">
        <f>IFERROR(IF(AND(#REF!="精神",#REF!="陸上"),INDEX(判定２,MATCH(リスト!Z617,縦リスト２,0),MATCH(M617,横リスト,0)),""),"×")</f>
        <v>×</v>
      </c>
      <c r="S617" s="10" t="e">
        <f>IF(OR(AND(#REF!="知的",#REF!="陸上"),R617="×"),Q617,P617)</f>
        <v>#REF!</v>
      </c>
      <c r="T617" s="8" t="str">
        <f t="shared" si="9"/>
        <v>　</v>
      </c>
      <c r="X61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17" s="272"/>
      <c r="Z617" s="272" t="e">
        <f>#REF!&amp;#REF!</f>
        <v>#REF!</v>
      </c>
      <c r="AA617" s="272"/>
    </row>
    <row r="618" spans="15:27" ht="14.25" x14ac:dyDescent="0.15">
      <c r="O618" s="10" t="e">
        <f>IF(OR(AND(#REF!="知的",#REF!="陸上"),R618="×"),Q618,P618)</f>
        <v>#REF!</v>
      </c>
      <c r="P618" s="10" t="str">
        <f>IFERROR(IF(#REF!="ﾎﾞｳﾘﾝｸﾞ","◎",IF(OR(#REF!="陸上",#REF!="水泳",#REF!="卓球",#REF!="ﾎﾞｯﾁｬ",#REF!="ﾌﾗｲﾝｸﾞﾃﾞｨｽｸ",#REF!="ｱｰﾁｪﾘｰ",#REF!="砲丸投4.0kg"),INDEX(判定,MATCH(リスト!X618,縦リスト,0),MATCH(#REF!,横リスト,0)),"")),"×")</f>
        <v>×</v>
      </c>
      <c r="Q618" s="10" t="e">
        <f>IF(#REF!="","",IFERROR(IF(AND(#REF!="知的",#REF!="陸上"),INDEX(判定２,MATCH(リスト!Z618,縦リスト２,0),MATCH(#REF!,横リスト,0)),"×"),""))</f>
        <v>#REF!</v>
      </c>
      <c r="R618" s="10" t="str">
        <f>IFERROR(IF(AND(#REF!="精神",#REF!="陸上"),INDEX(判定２,MATCH(リスト!Z618,縦リスト２,0),MATCH(M618,横リスト,0)),""),"×")</f>
        <v>×</v>
      </c>
      <c r="S618" s="10" t="e">
        <f>IF(OR(AND(#REF!="知的",#REF!="陸上"),R618="×"),Q618,P618)</f>
        <v>#REF!</v>
      </c>
      <c r="T618" s="8" t="str">
        <f t="shared" si="9"/>
        <v>　</v>
      </c>
      <c r="X61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18" s="272"/>
      <c r="Z618" s="272" t="e">
        <f>#REF!&amp;#REF!</f>
        <v>#REF!</v>
      </c>
      <c r="AA618" s="272"/>
    </row>
    <row r="619" spans="15:27" ht="14.25" x14ac:dyDescent="0.15">
      <c r="O619" s="10" t="e">
        <f>IF(OR(AND(#REF!="知的",#REF!="陸上"),R619="×"),Q619,P619)</f>
        <v>#REF!</v>
      </c>
      <c r="P619" s="10" t="str">
        <f>IFERROR(IF(#REF!="ﾎﾞｳﾘﾝｸﾞ","◎",IF(OR(#REF!="陸上",#REF!="水泳",#REF!="卓球",#REF!="ﾎﾞｯﾁｬ",#REF!="ﾌﾗｲﾝｸﾞﾃﾞｨｽｸ",#REF!="ｱｰﾁｪﾘｰ",#REF!="砲丸投4.0kg"),INDEX(判定,MATCH(リスト!X619,縦リスト,0),MATCH(#REF!,横リスト,0)),"")),"×")</f>
        <v>×</v>
      </c>
      <c r="Q619" s="10" t="e">
        <f>IF(#REF!="","",IFERROR(IF(AND(#REF!="知的",#REF!="陸上"),INDEX(判定２,MATCH(リスト!Z619,縦リスト２,0),MATCH(#REF!,横リスト,0)),"×"),""))</f>
        <v>#REF!</v>
      </c>
      <c r="R619" s="10" t="str">
        <f>IFERROR(IF(AND(#REF!="精神",#REF!="陸上"),INDEX(判定２,MATCH(リスト!Z619,縦リスト２,0),MATCH(M619,横リスト,0)),""),"×")</f>
        <v>×</v>
      </c>
      <c r="S619" s="10" t="e">
        <f>IF(OR(AND(#REF!="知的",#REF!="陸上"),R619="×"),Q619,P619)</f>
        <v>#REF!</v>
      </c>
      <c r="T619" s="8" t="str">
        <f t="shared" si="9"/>
        <v>　</v>
      </c>
      <c r="X61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19" s="272"/>
      <c r="Z619" s="272" t="e">
        <f>#REF!&amp;#REF!</f>
        <v>#REF!</v>
      </c>
      <c r="AA619" s="272"/>
    </row>
    <row r="620" spans="15:27" ht="14.25" x14ac:dyDescent="0.15">
      <c r="O620" s="10" t="e">
        <f>IF(OR(AND(#REF!="知的",#REF!="陸上"),R620="×"),Q620,P620)</f>
        <v>#REF!</v>
      </c>
      <c r="P620" s="10" t="str">
        <f>IFERROR(IF(#REF!="ﾎﾞｳﾘﾝｸﾞ","◎",IF(OR(#REF!="陸上",#REF!="水泳",#REF!="卓球",#REF!="ﾎﾞｯﾁｬ",#REF!="ﾌﾗｲﾝｸﾞﾃﾞｨｽｸ",#REF!="ｱｰﾁｪﾘｰ",#REF!="砲丸投4.0kg"),INDEX(判定,MATCH(リスト!X620,縦リスト,0),MATCH(#REF!,横リスト,0)),"")),"×")</f>
        <v>×</v>
      </c>
      <c r="Q620" s="10" t="e">
        <f>IF(#REF!="","",IFERROR(IF(AND(#REF!="知的",#REF!="陸上"),INDEX(判定２,MATCH(リスト!Z620,縦リスト２,0),MATCH(#REF!,横リスト,0)),"×"),""))</f>
        <v>#REF!</v>
      </c>
      <c r="R620" s="10" t="str">
        <f>IFERROR(IF(AND(#REF!="精神",#REF!="陸上"),INDEX(判定２,MATCH(リスト!Z620,縦リスト２,0),MATCH(M620,横リスト,0)),""),"×")</f>
        <v>×</v>
      </c>
      <c r="S620" s="10" t="e">
        <f>IF(OR(AND(#REF!="知的",#REF!="陸上"),R620="×"),Q620,P620)</f>
        <v>#REF!</v>
      </c>
      <c r="T620" s="8" t="str">
        <f t="shared" si="9"/>
        <v>　</v>
      </c>
      <c r="X62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20" s="272"/>
      <c r="Z620" s="272" t="e">
        <f>#REF!&amp;#REF!</f>
        <v>#REF!</v>
      </c>
      <c r="AA620" s="272"/>
    </row>
    <row r="621" spans="15:27" ht="14.25" x14ac:dyDescent="0.15">
      <c r="O621" s="10" t="e">
        <f>IF(OR(AND(#REF!="知的",#REF!="陸上"),R621="×"),Q621,P621)</f>
        <v>#REF!</v>
      </c>
      <c r="P621" s="10" t="str">
        <f>IFERROR(IF(#REF!="ﾎﾞｳﾘﾝｸﾞ","◎",IF(OR(#REF!="陸上",#REF!="水泳",#REF!="卓球",#REF!="ﾎﾞｯﾁｬ",#REF!="ﾌﾗｲﾝｸﾞﾃﾞｨｽｸ",#REF!="ｱｰﾁｪﾘｰ",#REF!="砲丸投4.0kg"),INDEX(判定,MATCH(リスト!X621,縦リスト,0),MATCH(#REF!,横リスト,0)),"")),"×")</f>
        <v>×</v>
      </c>
      <c r="Q621" s="10" t="e">
        <f>IF(#REF!="","",IFERROR(IF(AND(#REF!="知的",#REF!="陸上"),INDEX(判定２,MATCH(リスト!Z621,縦リスト２,0),MATCH(#REF!,横リスト,0)),"×"),""))</f>
        <v>#REF!</v>
      </c>
      <c r="R621" s="10" t="str">
        <f>IFERROR(IF(AND(#REF!="精神",#REF!="陸上"),INDEX(判定２,MATCH(リスト!Z621,縦リスト２,0),MATCH(M621,横リスト,0)),""),"×")</f>
        <v>×</v>
      </c>
      <c r="S621" s="10" t="e">
        <f>IF(OR(AND(#REF!="知的",#REF!="陸上"),R621="×"),Q621,P621)</f>
        <v>#REF!</v>
      </c>
      <c r="T621" s="8" t="str">
        <f t="shared" si="9"/>
        <v>　</v>
      </c>
      <c r="X62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21" s="272"/>
      <c r="Z621" s="272" t="e">
        <f>#REF!&amp;#REF!</f>
        <v>#REF!</v>
      </c>
      <c r="AA621" s="272"/>
    </row>
    <row r="622" spans="15:27" ht="14.25" x14ac:dyDescent="0.15">
      <c r="O622" s="10" t="e">
        <f>IF(OR(AND(#REF!="知的",#REF!="陸上"),R622="×"),Q622,P622)</f>
        <v>#REF!</v>
      </c>
      <c r="P622" s="10" t="str">
        <f>IFERROR(IF(#REF!="ﾎﾞｳﾘﾝｸﾞ","◎",IF(OR(#REF!="陸上",#REF!="水泳",#REF!="卓球",#REF!="ﾎﾞｯﾁｬ",#REF!="ﾌﾗｲﾝｸﾞﾃﾞｨｽｸ",#REF!="ｱｰﾁｪﾘｰ",#REF!="砲丸投4.0kg"),INDEX(判定,MATCH(リスト!X622,縦リスト,0),MATCH(#REF!,横リスト,0)),"")),"×")</f>
        <v>×</v>
      </c>
      <c r="Q622" s="10" t="e">
        <f>IF(#REF!="","",IFERROR(IF(AND(#REF!="知的",#REF!="陸上"),INDEX(判定２,MATCH(リスト!Z622,縦リスト２,0),MATCH(#REF!,横リスト,0)),"×"),""))</f>
        <v>#REF!</v>
      </c>
      <c r="R622" s="10" t="str">
        <f>IFERROR(IF(AND(#REF!="精神",#REF!="陸上"),INDEX(判定２,MATCH(リスト!Z622,縦リスト２,0),MATCH(M622,横リスト,0)),""),"×")</f>
        <v>×</v>
      </c>
      <c r="S622" s="10" t="e">
        <f>IF(OR(AND(#REF!="知的",#REF!="陸上"),R622="×"),Q622,P622)</f>
        <v>#REF!</v>
      </c>
      <c r="T622" s="8" t="str">
        <f t="shared" si="9"/>
        <v>　</v>
      </c>
      <c r="X62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22" s="272"/>
      <c r="Z622" s="272" t="e">
        <f>#REF!&amp;#REF!</f>
        <v>#REF!</v>
      </c>
      <c r="AA622" s="272"/>
    </row>
    <row r="623" spans="15:27" ht="14.25" x14ac:dyDescent="0.15">
      <c r="O623" s="10" t="e">
        <f>IF(OR(AND(#REF!="知的",#REF!="陸上"),R623="×"),Q623,P623)</f>
        <v>#REF!</v>
      </c>
      <c r="P623" s="10" t="str">
        <f>IFERROR(IF(#REF!="ﾎﾞｳﾘﾝｸﾞ","◎",IF(OR(#REF!="陸上",#REF!="水泳",#REF!="卓球",#REF!="ﾎﾞｯﾁｬ",#REF!="ﾌﾗｲﾝｸﾞﾃﾞｨｽｸ",#REF!="ｱｰﾁｪﾘｰ",#REF!="砲丸投4.0kg"),INDEX(判定,MATCH(リスト!X623,縦リスト,0),MATCH(#REF!,横リスト,0)),"")),"×")</f>
        <v>×</v>
      </c>
      <c r="Q623" s="10" t="e">
        <f>IF(#REF!="","",IFERROR(IF(AND(#REF!="知的",#REF!="陸上"),INDEX(判定２,MATCH(リスト!Z623,縦リスト２,0),MATCH(#REF!,横リスト,0)),"×"),""))</f>
        <v>#REF!</v>
      </c>
      <c r="R623" s="10" t="str">
        <f>IFERROR(IF(AND(#REF!="精神",#REF!="陸上"),INDEX(判定２,MATCH(リスト!Z623,縦リスト２,0),MATCH(M623,横リスト,0)),""),"×")</f>
        <v>×</v>
      </c>
      <c r="S623" s="10" t="e">
        <f>IF(OR(AND(#REF!="知的",#REF!="陸上"),R623="×"),Q623,P623)</f>
        <v>#REF!</v>
      </c>
      <c r="T623" s="8" t="str">
        <f t="shared" si="9"/>
        <v>　</v>
      </c>
      <c r="X62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23" s="272"/>
      <c r="Z623" s="272" t="e">
        <f>#REF!&amp;#REF!</f>
        <v>#REF!</v>
      </c>
      <c r="AA623" s="272"/>
    </row>
    <row r="624" spans="15:27" ht="14.25" x14ac:dyDescent="0.15">
      <c r="O624" s="10" t="e">
        <f>IF(OR(AND(#REF!="知的",#REF!="陸上"),R624="×"),Q624,P624)</f>
        <v>#REF!</v>
      </c>
      <c r="P624" s="10" t="str">
        <f>IFERROR(IF(#REF!="ﾎﾞｳﾘﾝｸﾞ","◎",IF(OR(#REF!="陸上",#REF!="水泳",#REF!="卓球",#REF!="ﾎﾞｯﾁｬ",#REF!="ﾌﾗｲﾝｸﾞﾃﾞｨｽｸ",#REF!="ｱｰﾁｪﾘｰ",#REF!="砲丸投4.0kg"),INDEX(判定,MATCH(リスト!X624,縦リスト,0),MATCH(#REF!,横リスト,0)),"")),"×")</f>
        <v>×</v>
      </c>
      <c r="Q624" s="10" t="e">
        <f>IF(#REF!="","",IFERROR(IF(AND(#REF!="知的",#REF!="陸上"),INDEX(判定２,MATCH(リスト!Z624,縦リスト２,0),MATCH(#REF!,横リスト,0)),"×"),""))</f>
        <v>#REF!</v>
      </c>
      <c r="R624" s="10" t="str">
        <f>IFERROR(IF(AND(#REF!="精神",#REF!="陸上"),INDEX(判定２,MATCH(リスト!Z624,縦リスト２,0),MATCH(M624,横リスト,0)),""),"×")</f>
        <v>×</v>
      </c>
      <c r="S624" s="10" t="e">
        <f>IF(OR(AND(#REF!="知的",#REF!="陸上"),R624="×"),Q624,P624)</f>
        <v>#REF!</v>
      </c>
      <c r="T624" s="8" t="str">
        <f t="shared" si="9"/>
        <v>　</v>
      </c>
      <c r="X62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24" s="272"/>
      <c r="Z624" s="272" t="e">
        <f>#REF!&amp;#REF!</f>
        <v>#REF!</v>
      </c>
      <c r="AA624" s="272"/>
    </row>
    <row r="625" spans="15:27" ht="14.25" x14ac:dyDescent="0.15">
      <c r="O625" s="10" t="e">
        <f>IF(OR(AND(#REF!="知的",#REF!="陸上"),R625="×"),Q625,P625)</f>
        <v>#REF!</v>
      </c>
      <c r="P625" s="10" t="str">
        <f>IFERROR(IF(#REF!="ﾎﾞｳﾘﾝｸﾞ","◎",IF(OR(#REF!="陸上",#REF!="水泳",#REF!="卓球",#REF!="ﾎﾞｯﾁｬ",#REF!="ﾌﾗｲﾝｸﾞﾃﾞｨｽｸ",#REF!="ｱｰﾁｪﾘｰ",#REF!="砲丸投4.0kg"),INDEX(判定,MATCH(リスト!X625,縦リスト,0),MATCH(#REF!,横リスト,0)),"")),"×")</f>
        <v>×</v>
      </c>
      <c r="Q625" s="10" t="e">
        <f>IF(#REF!="","",IFERROR(IF(AND(#REF!="知的",#REF!="陸上"),INDEX(判定２,MATCH(リスト!Z625,縦リスト２,0),MATCH(#REF!,横リスト,0)),"×"),""))</f>
        <v>#REF!</v>
      </c>
      <c r="R625" s="10" t="str">
        <f>IFERROR(IF(AND(#REF!="精神",#REF!="陸上"),INDEX(判定２,MATCH(リスト!Z625,縦リスト２,0),MATCH(M625,横リスト,0)),""),"×")</f>
        <v>×</v>
      </c>
      <c r="S625" s="10" t="e">
        <f>IF(OR(AND(#REF!="知的",#REF!="陸上"),R625="×"),Q625,P625)</f>
        <v>#REF!</v>
      </c>
      <c r="T625" s="8" t="str">
        <f t="shared" si="9"/>
        <v>　</v>
      </c>
      <c r="X62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25" s="272"/>
      <c r="Z625" s="272" t="e">
        <f>#REF!&amp;#REF!</f>
        <v>#REF!</v>
      </c>
      <c r="AA625" s="272"/>
    </row>
    <row r="626" spans="15:27" ht="14.25" x14ac:dyDescent="0.15">
      <c r="O626" s="10" t="e">
        <f>IF(OR(AND(#REF!="知的",#REF!="陸上"),R626="×"),Q626,P626)</f>
        <v>#REF!</v>
      </c>
      <c r="P626" s="10" t="str">
        <f>IFERROR(IF(#REF!="ﾎﾞｳﾘﾝｸﾞ","◎",IF(OR(#REF!="陸上",#REF!="水泳",#REF!="卓球",#REF!="ﾎﾞｯﾁｬ",#REF!="ﾌﾗｲﾝｸﾞﾃﾞｨｽｸ",#REF!="ｱｰﾁｪﾘｰ",#REF!="砲丸投4.0kg"),INDEX(判定,MATCH(リスト!X626,縦リスト,0),MATCH(#REF!,横リスト,0)),"")),"×")</f>
        <v>×</v>
      </c>
      <c r="Q626" s="10" t="e">
        <f>IF(#REF!="","",IFERROR(IF(AND(#REF!="知的",#REF!="陸上"),INDEX(判定２,MATCH(リスト!Z626,縦リスト２,0),MATCH(#REF!,横リスト,0)),"×"),""))</f>
        <v>#REF!</v>
      </c>
      <c r="R626" s="10" t="str">
        <f>IFERROR(IF(AND(#REF!="精神",#REF!="陸上"),INDEX(判定２,MATCH(リスト!Z626,縦リスト２,0),MATCH(M626,横リスト,0)),""),"×")</f>
        <v>×</v>
      </c>
      <c r="S626" s="10" t="e">
        <f>IF(OR(AND(#REF!="知的",#REF!="陸上"),R626="×"),Q626,P626)</f>
        <v>#REF!</v>
      </c>
      <c r="T626" s="8" t="str">
        <f t="shared" si="9"/>
        <v>　</v>
      </c>
      <c r="X62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26" s="272"/>
      <c r="Z626" s="272" t="e">
        <f>#REF!&amp;#REF!</f>
        <v>#REF!</v>
      </c>
      <c r="AA626" s="272"/>
    </row>
    <row r="627" spans="15:27" ht="14.25" x14ac:dyDescent="0.15">
      <c r="O627" s="10" t="e">
        <f>IF(OR(AND(#REF!="知的",#REF!="陸上"),R627="×"),Q627,P627)</f>
        <v>#REF!</v>
      </c>
      <c r="P627" s="10" t="str">
        <f>IFERROR(IF(#REF!="ﾎﾞｳﾘﾝｸﾞ","◎",IF(OR(#REF!="陸上",#REF!="水泳",#REF!="卓球",#REF!="ﾎﾞｯﾁｬ",#REF!="ﾌﾗｲﾝｸﾞﾃﾞｨｽｸ",#REF!="ｱｰﾁｪﾘｰ",#REF!="砲丸投4.0kg"),INDEX(判定,MATCH(リスト!X627,縦リスト,0),MATCH(#REF!,横リスト,0)),"")),"×")</f>
        <v>×</v>
      </c>
      <c r="Q627" s="10" t="e">
        <f>IF(#REF!="","",IFERROR(IF(AND(#REF!="知的",#REF!="陸上"),INDEX(判定２,MATCH(リスト!Z627,縦リスト２,0),MATCH(#REF!,横リスト,0)),"×"),""))</f>
        <v>#REF!</v>
      </c>
      <c r="R627" s="10" t="str">
        <f>IFERROR(IF(AND(#REF!="精神",#REF!="陸上"),INDEX(判定２,MATCH(リスト!Z627,縦リスト２,0),MATCH(M627,横リスト,0)),""),"×")</f>
        <v>×</v>
      </c>
      <c r="S627" s="10" t="e">
        <f>IF(OR(AND(#REF!="知的",#REF!="陸上"),R627="×"),Q627,P627)</f>
        <v>#REF!</v>
      </c>
      <c r="T627" s="8" t="str">
        <f t="shared" si="9"/>
        <v>　</v>
      </c>
      <c r="X62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27" s="272"/>
      <c r="Z627" s="272" t="e">
        <f>#REF!&amp;#REF!</f>
        <v>#REF!</v>
      </c>
      <c r="AA627" s="272"/>
    </row>
    <row r="628" spans="15:27" ht="14.25" x14ac:dyDescent="0.15">
      <c r="O628" s="10" t="e">
        <f>IF(OR(AND(#REF!="知的",#REF!="陸上"),R628="×"),Q628,P628)</f>
        <v>#REF!</v>
      </c>
      <c r="P628" s="10" t="str">
        <f>IFERROR(IF(#REF!="ﾎﾞｳﾘﾝｸﾞ","◎",IF(OR(#REF!="陸上",#REF!="水泳",#REF!="卓球",#REF!="ﾎﾞｯﾁｬ",#REF!="ﾌﾗｲﾝｸﾞﾃﾞｨｽｸ",#REF!="ｱｰﾁｪﾘｰ",#REF!="砲丸投4.0kg"),INDEX(判定,MATCH(リスト!X628,縦リスト,0),MATCH(#REF!,横リスト,0)),"")),"×")</f>
        <v>×</v>
      </c>
      <c r="Q628" s="10" t="e">
        <f>IF(#REF!="","",IFERROR(IF(AND(#REF!="知的",#REF!="陸上"),INDEX(判定２,MATCH(リスト!Z628,縦リスト２,0),MATCH(#REF!,横リスト,0)),"×"),""))</f>
        <v>#REF!</v>
      </c>
      <c r="R628" s="10" t="str">
        <f>IFERROR(IF(AND(#REF!="精神",#REF!="陸上"),INDEX(判定２,MATCH(リスト!Z628,縦リスト２,0),MATCH(M628,横リスト,0)),""),"×")</f>
        <v>×</v>
      </c>
      <c r="S628" s="10" t="e">
        <f>IF(OR(AND(#REF!="知的",#REF!="陸上"),R628="×"),Q628,P628)</f>
        <v>#REF!</v>
      </c>
      <c r="T628" s="8" t="str">
        <f t="shared" si="9"/>
        <v>　</v>
      </c>
      <c r="X62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28" s="272"/>
      <c r="Z628" s="272" t="e">
        <f>#REF!&amp;#REF!</f>
        <v>#REF!</v>
      </c>
      <c r="AA628" s="272"/>
    </row>
    <row r="629" spans="15:27" ht="14.25" x14ac:dyDescent="0.15">
      <c r="O629" s="10" t="e">
        <f>IF(OR(AND(#REF!="知的",#REF!="陸上"),R629="×"),Q629,P629)</f>
        <v>#REF!</v>
      </c>
      <c r="P629" s="10" t="str">
        <f>IFERROR(IF(#REF!="ﾎﾞｳﾘﾝｸﾞ","◎",IF(OR(#REF!="陸上",#REF!="水泳",#REF!="卓球",#REF!="ﾎﾞｯﾁｬ",#REF!="ﾌﾗｲﾝｸﾞﾃﾞｨｽｸ",#REF!="ｱｰﾁｪﾘｰ",#REF!="砲丸投4.0kg"),INDEX(判定,MATCH(リスト!X629,縦リスト,0),MATCH(#REF!,横リスト,0)),"")),"×")</f>
        <v>×</v>
      </c>
      <c r="Q629" s="10" t="e">
        <f>IF(#REF!="","",IFERROR(IF(AND(#REF!="知的",#REF!="陸上"),INDEX(判定２,MATCH(リスト!Z629,縦リスト２,0),MATCH(#REF!,横リスト,0)),"×"),""))</f>
        <v>#REF!</v>
      </c>
      <c r="R629" s="10" t="str">
        <f>IFERROR(IF(AND(#REF!="精神",#REF!="陸上"),INDEX(判定２,MATCH(リスト!Z629,縦リスト２,0),MATCH(M629,横リスト,0)),""),"×")</f>
        <v>×</v>
      </c>
      <c r="S629" s="10" t="e">
        <f>IF(OR(AND(#REF!="知的",#REF!="陸上"),R629="×"),Q629,P629)</f>
        <v>#REF!</v>
      </c>
      <c r="T629" s="8" t="str">
        <f t="shared" si="9"/>
        <v>　</v>
      </c>
      <c r="X62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29" s="272"/>
      <c r="Z629" s="272" t="e">
        <f>#REF!&amp;#REF!</f>
        <v>#REF!</v>
      </c>
      <c r="AA629" s="272"/>
    </row>
    <row r="630" spans="15:27" ht="14.25" x14ac:dyDescent="0.15">
      <c r="O630" s="10" t="e">
        <f>IF(OR(AND(#REF!="知的",#REF!="陸上"),R630="×"),Q630,P630)</f>
        <v>#REF!</v>
      </c>
      <c r="P630" s="10" t="str">
        <f>IFERROR(IF(#REF!="ﾎﾞｳﾘﾝｸﾞ","◎",IF(OR(#REF!="陸上",#REF!="水泳",#REF!="卓球",#REF!="ﾎﾞｯﾁｬ",#REF!="ﾌﾗｲﾝｸﾞﾃﾞｨｽｸ",#REF!="ｱｰﾁｪﾘｰ",#REF!="砲丸投4.0kg"),INDEX(判定,MATCH(リスト!X630,縦リスト,0),MATCH(#REF!,横リスト,0)),"")),"×")</f>
        <v>×</v>
      </c>
      <c r="Q630" s="10" t="e">
        <f>IF(#REF!="","",IFERROR(IF(AND(#REF!="知的",#REF!="陸上"),INDEX(判定２,MATCH(リスト!Z630,縦リスト２,0),MATCH(#REF!,横リスト,0)),"×"),""))</f>
        <v>#REF!</v>
      </c>
      <c r="R630" s="10" t="str">
        <f>IFERROR(IF(AND(#REF!="精神",#REF!="陸上"),INDEX(判定２,MATCH(リスト!Z630,縦リスト２,0),MATCH(M630,横リスト,0)),""),"×")</f>
        <v>×</v>
      </c>
      <c r="S630" s="10" t="e">
        <f>IF(OR(AND(#REF!="知的",#REF!="陸上"),R630="×"),Q630,P630)</f>
        <v>#REF!</v>
      </c>
      <c r="T630" s="8" t="str">
        <f t="shared" si="9"/>
        <v>　</v>
      </c>
      <c r="X63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30" s="272"/>
      <c r="Z630" s="272" t="e">
        <f>#REF!&amp;#REF!</f>
        <v>#REF!</v>
      </c>
      <c r="AA630" s="272"/>
    </row>
    <row r="631" spans="15:27" ht="14.25" x14ac:dyDescent="0.15">
      <c r="O631" s="10" t="e">
        <f>IF(OR(AND(#REF!="知的",#REF!="陸上"),R631="×"),Q631,P631)</f>
        <v>#REF!</v>
      </c>
      <c r="P631" s="10" t="str">
        <f>IFERROR(IF(#REF!="ﾎﾞｳﾘﾝｸﾞ","◎",IF(OR(#REF!="陸上",#REF!="水泳",#REF!="卓球",#REF!="ﾎﾞｯﾁｬ",#REF!="ﾌﾗｲﾝｸﾞﾃﾞｨｽｸ",#REF!="ｱｰﾁｪﾘｰ",#REF!="砲丸投4.0kg"),INDEX(判定,MATCH(リスト!X631,縦リスト,0),MATCH(#REF!,横リスト,0)),"")),"×")</f>
        <v>×</v>
      </c>
      <c r="Q631" s="10" t="e">
        <f>IF(#REF!="","",IFERROR(IF(AND(#REF!="知的",#REF!="陸上"),INDEX(判定２,MATCH(リスト!Z631,縦リスト２,0),MATCH(#REF!,横リスト,0)),"×"),""))</f>
        <v>#REF!</v>
      </c>
      <c r="R631" s="10" t="str">
        <f>IFERROR(IF(AND(#REF!="精神",#REF!="陸上"),INDEX(判定２,MATCH(リスト!Z631,縦リスト２,0),MATCH(M631,横リスト,0)),""),"×")</f>
        <v>×</v>
      </c>
      <c r="S631" s="10" t="e">
        <f>IF(OR(AND(#REF!="知的",#REF!="陸上"),R631="×"),Q631,P631)</f>
        <v>#REF!</v>
      </c>
      <c r="T631" s="8" t="str">
        <f t="shared" si="9"/>
        <v>　</v>
      </c>
      <c r="X63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31" s="272"/>
      <c r="Z631" s="272" t="e">
        <f>#REF!&amp;#REF!</f>
        <v>#REF!</v>
      </c>
      <c r="AA631" s="272"/>
    </row>
    <row r="632" spans="15:27" ht="14.25" x14ac:dyDescent="0.15">
      <c r="O632" s="10" t="e">
        <f>IF(OR(AND(#REF!="知的",#REF!="陸上"),R632="×"),Q632,P632)</f>
        <v>#REF!</v>
      </c>
      <c r="P632" s="10" t="str">
        <f>IFERROR(IF(#REF!="ﾎﾞｳﾘﾝｸﾞ","◎",IF(OR(#REF!="陸上",#REF!="水泳",#REF!="卓球",#REF!="ﾎﾞｯﾁｬ",#REF!="ﾌﾗｲﾝｸﾞﾃﾞｨｽｸ",#REF!="ｱｰﾁｪﾘｰ",#REF!="砲丸投4.0kg"),INDEX(判定,MATCH(リスト!X632,縦リスト,0),MATCH(#REF!,横リスト,0)),"")),"×")</f>
        <v>×</v>
      </c>
      <c r="Q632" s="10" t="e">
        <f>IF(#REF!="","",IFERROR(IF(AND(#REF!="知的",#REF!="陸上"),INDEX(判定２,MATCH(リスト!Z632,縦リスト２,0),MATCH(#REF!,横リスト,0)),"×"),""))</f>
        <v>#REF!</v>
      </c>
      <c r="R632" s="10" t="str">
        <f>IFERROR(IF(AND(#REF!="精神",#REF!="陸上"),INDEX(判定２,MATCH(リスト!Z632,縦リスト２,0),MATCH(M632,横リスト,0)),""),"×")</f>
        <v>×</v>
      </c>
      <c r="S632" s="10" t="e">
        <f>IF(OR(AND(#REF!="知的",#REF!="陸上"),R632="×"),Q632,P632)</f>
        <v>#REF!</v>
      </c>
      <c r="T632" s="8" t="str">
        <f t="shared" si="9"/>
        <v>　</v>
      </c>
      <c r="X63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32" s="272"/>
      <c r="Z632" s="272" t="e">
        <f>#REF!&amp;#REF!</f>
        <v>#REF!</v>
      </c>
      <c r="AA632" s="272"/>
    </row>
    <row r="633" spans="15:27" ht="14.25" x14ac:dyDescent="0.15">
      <c r="O633" s="10" t="e">
        <f>IF(OR(AND(#REF!="知的",#REF!="陸上"),R633="×"),Q633,P633)</f>
        <v>#REF!</v>
      </c>
      <c r="P633" s="10" t="str">
        <f>IFERROR(IF(#REF!="ﾎﾞｳﾘﾝｸﾞ","◎",IF(OR(#REF!="陸上",#REF!="水泳",#REF!="卓球",#REF!="ﾎﾞｯﾁｬ",#REF!="ﾌﾗｲﾝｸﾞﾃﾞｨｽｸ",#REF!="ｱｰﾁｪﾘｰ",#REF!="砲丸投4.0kg"),INDEX(判定,MATCH(リスト!X633,縦リスト,0),MATCH(#REF!,横リスト,0)),"")),"×")</f>
        <v>×</v>
      </c>
      <c r="Q633" s="10" t="e">
        <f>IF(#REF!="","",IFERROR(IF(AND(#REF!="知的",#REF!="陸上"),INDEX(判定２,MATCH(リスト!Z633,縦リスト２,0),MATCH(#REF!,横リスト,0)),"×"),""))</f>
        <v>#REF!</v>
      </c>
      <c r="R633" s="10" t="str">
        <f>IFERROR(IF(AND(#REF!="精神",#REF!="陸上"),INDEX(判定２,MATCH(リスト!Z633,縦リスト２,0),MATCH(M633,横リスト,0)),""),"×")</f>
        <v>×</v>
      </c>
      <c r="S633" s="10" t="e">
        <f>IF(OR(AND(#REF!="知的",#REF!="陸上"),R633="×"),Q633,P633)</f>
        <v>#REF!</v>
      </c>
      <c r="T633" s="8" t="str">
        <f t="shared" si="9"/>
        <v>　</v>
      </c>
      <c r="X63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33" s="272"/>
      <c r="Z633" s="272" t="e">
        <f>#REF!&amp;#REF!</f>
        <v>#REF!</v>
      </c>
      <c r="AA633" s="272"/>
    </row>
    <row r="634" spans="15:27" ht="14.25" x14ac:dyDescent="0.15">
      <c r="O634" s="10" t="e">
        <f>IF(OR(AND(#REF!="知的",#REF!="陸上"),R634="×"),Q634,P634)</f>
        <v>#REF!</v>
      </c>
      <c r="P634" s="10" t="str">
        <f>IFERROR(IF(#REF!="ﾎﾞｳﾘﾝｸﾞ","◎",IF(OR(#REF!="陸上",#REF!="水泳",#REF!="卓球",#REF!="ﾎﾞｯﾁｬ",#REF!="ﾌﾗｲﾝｸﾞﾃﾞｨｽｸ",#REF!="ｱｰﾁｪﾘｰ",#REF!="砲丸投4.0kg"),INDEX(判定,MATCH(リスト!X634,縦リスト,0),MATCH(#REF!,横リスト,0)),"")),"×")</f>
        <v>×</v>
      </c>
      <c r="Q634" s="10" t="e">
        <f>IF(#REF!="","",IFERROR(IF(AND(#REF!="知的",#REF!="陸上"),INDEX(判定２,MATCH(リスト!Z634,縦リスト２,0),MATCH(#REF!,横リスト,0)),"×"),""))</f>
        <v>#REF!</v>
      </c>
      <c r="R634" s="10" t="str">
        <f>IFERROR(IF(AND(#REF!="精神",#REF!="陸上"),INDEX(判定２,MATCH(リスト!Z634,縦リスト２,0),MATCH(M634,横リスト,0)),""),"×")</f>
        <v>×</v>
      </c>
      <c r="S634" s="10" t="e">
        <f>IF(OR(AND(#REF!="知的",#REF!="陸上"),R634="×"),Q634,P634)</f>
        <v>#REF!</v>
      </c>
      <c r="T634" s="8" t="str">
        <f t="shared" si="9"/>
        <v>　</v>
      </c>
      <c r="X63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34" s="272"/>
      <c r="Z634" s="272" t="e">
        <f>#REF!&amp;#REF!</f>
        <v>#REF!</v>
      </c>
      <c r="AA634" s="272"/>
    </row>
    <row r="635" spans="15:27" ht="14.25" x14ac:dyDescent="0.15">
      <c r="O635" s="10" t="e">
        <f>IF(OR(AND(#REF!="知的",#REF!="陸上"),R635="×"),Q635,P635)</f>
        <v>#REF!</v>
      </c>
      <c r="P635" s="10" t="str">
        <f>IFERROR(IF(#REF!="ﾎﾞｳﾘﾝｸﾞ","◎",IF(OR(#REF!="陸上",#REF!="水泳",#REF!="卓球",#REF!="ﾎﾞｯﾁｬ",#REF!="ﾌﾗｲﾝｸﾞﾃﾞｨｽｸ",#REF!="ｱｰﾁｪﾘｰ",#REF!="砲丸投4.0kg"),INDEX(判定,MATCH(リスト!X635,縦リスト,0),MATCH(#REF!,横リスト,0)),"")),"×")</f>
        <v>×</v>
      </c>
      <c r="Q635" s="10" t="e">
        <f>IF(#REF!="","",IFERROR(IF(AND(#REF!="知的",#REF!="陸上"),INDEX(判定２,MATCH(リスト!Z635,縦リスト２,0),MATCH(#REF!,横リスト,0)),"×"),""))</f>
        <v>#REF!</v>
      </c>
      <c r="R635" s="10" t="str">
        <f>IFERROR(IF(AND(#REF!="精神",#REF!="陸上"),INDEX(判定２,MATCH(リスト!Z635,縦リスト２,0),MATCH(M635,横リスト,0)),""),"×")</f>
        <v>×</v>
      </c>
      <c r="S635" s="10" t="e">
        <f>IF(OR(AND(#REF!="知的",#REF!="陸上"),R635="×"),Q635,P635)</f>
        <v>#REF!</v>
      </c>
      <c r="T635" s="8" t="str">
        <f t="shared" si="9"/>
        <v>　</v>
      </c>
      <c r="X63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35" s="272"/>
      <c r="Z635" s="272" t="e">
        <f>#REF!&amp;#REF!</f>
        <v>#REF!</v>
      </c>
      <c r="AA635" s="272"/>
    </row>
    <row r="636" spans="15:27" ht="14.25" x14ac:dyDescent="0.15">
      <c r="O636" s="10" t="e">
        <f>IF(OR(AND(#REF!="知的",#REF!="陸上"),R636="×"),Q636,P636)</f>
        <v>#REF!</v>
      </c>
      <c r="P636" s="10" t="str">
        <f>IFERROR(IF(#REF!="ﾎﾞｳﾘﾝｸﾞ","◎",IF(OR(#REF!="陸上",#REF!="水泳",#REF!="卓球",#REF!="ﾎﾞｯﾁｬ",#REF!="ﾌﾗｲﾝｸﾞﾃﾞｨｽｸ",#REF!="ｱｰﾁｪﾘｰ",#REF!="砲丸投4.0kg"),INDEX(判定,MATCH(リスト!X636,縦リスト,0),MATCH(#REF!,横リスト,0)),"")),"×")</f>
        <v>×</v>
      </c>
      <c r="Q636" s="10" t="e">
        <f>IF(#REF!="","",IFERROR(IF(AND(#REF!="知的",#REF!="陸上"),INDEX(判定２,MATCH(リスト!Z636,縦リスト２,0),MATCH(#REF!,横リスト,0)),"×"),""))</f>
        <v>#REF!</v>
      </c>
      <c r="R636" s="10" t="str">
        <f>IFERROR(IF(AND(#REF!="精神",#REF!="陸上"),INDEX(判定２,MATCH(リスト!Z636,縦リスト２,0),MATCH(M636,横リスト,0)),""),"×")</f>
        <v>×</v>
      </c>
      <c r="S636" s="10" t="e">
        <f>IF(OR(AND(#REF!="知的",#REF!="陸上"),R636="×"),Q636,P636)</f>
        <v>#REF!</v>
      </c>
      <c r="T636" s="8" t="str">
        <f t="shared" si="9"/>
        <v>　</v>
      </c>
      <c r="X63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36" s="272"/>
      <c r="Z636" s="272" t="e">
        <f>#REF!&amp;#REF!</f>
        <v>#REF!</v>
      </c>
      <c r="AA636" s="272"/>
    </row>
    <row r="637" spans="15:27" ht="14.25" x14ac:dyDescent="0.15">
      <c r="O637" s="10" t="e">
        <f>IF(OR(AND(#REF!="知的",#REF!="陸上"),R637="×"),Q637,P637)</f>
        <v>#REF!</v>
      </c>
      <c r="P637" s="10" t="str">
        <f>IFERROR(IF(#REF!="ﾎﾞｳﾘﾝｸﾞ","◎",IF(OR(#REF!="陸上",#REF!="水泳",#REF!="卓球",#REF!="ﾎﾞｯﾁｬ",#REF!="ﾌﾗｲﾝｸﾞﾃﾞｨｽｸ",#REF!="ｱｰﾁｪﾘｰ",#REF!="砲丸投4.0kg"),INDEX(判定,MATCH(リスト!X637,縦リスト,0),MATCH(#REF!,横リスト,0)),"")),"×")</f>
        <v>×</v>
      </c>
      <c r="Q637" s="10" t="e">
        <f>IF(#REF!="","",IFERROR(IF(AND(#REF!="知的",#REF!="陸上"),INDEX(判定２,MATCH(リスト!Z637,縦リスト２,0),MATCH(#REF!,横リスト,0)),"×"),""))</f>
        <v>#REF!</v>
      </c>
      <c r="R637" s="10" t="str">
        <f>IFERROR(IF(AND(#REF!="精神",#REF!="陸上"),INDEX(判定２,MATCH(リスト!Z637,縦リスト２,0),MATCH(M637,横リスト,0)),""),"×")</f>
        <v>×</v>
      </c>
      <c r="S637" s="10" t="e">
        <f>IF(OR(AND(#REF!="知的",#REF!="陸上"),R637="×"),Q637,P637)</f>
        <v>#REF!</v>
      </c>
      <c r="T637" s="8" t="str">
        <f t="shared" si="9"/>
        <v>　</v>
      </c>
      <c r="X63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37" s="272"/>
      <c r="Z637" s="272" t="e">
        <f>#REF!&amp;#REF!</f>
        <v>#REF!</v>
      </c>
      <c r="AA637" s="272"/>
    </row>
    <row r="638" spans="15:27" ht="14.25" x14ac:dyDescent="0.15">
      <c r="O638" s="10" t="e">
        <f>IF(OR(AND(#REF!="知的",#REF!="陸上"),R638="×"),Q638,P638)</f>
        <v>#REF!</v>
      </c>
      <c r="P638" s="10" t="str">
        <f>IFERROR(IF(#REF!="ﾎﾞｳﾘﾝｸﾞ","◎",IF(OR(#REF!="陸上",#REF!="水泳",#REF!="卓球",#REF!="ﾎﾞｯﾁｬ",#REF!="ﾌﾗｲﾝｸﾞﾃﾞｨｽｸ",#REF!="ｱｰﾁｪﾘｰ",#REF!="砲丸投4.0kg"),INDEX(判定,MATCH(リスト!X638,縦リスト,0),MATCH(#REF!,横リスト,0)),"")),"×")</f>
        <v>×</v>
      </c>
      <c r="Q638" s="10" t="e">
        <f>IF(#REF!="","",IFERROR(IF(AND(#REF!="知的",#REF!="陸上"),INDEX(判定２,MATCH(リスト!Z638,縦リスト２,0),MATCH(#REF!,横リスト,0)),"×"),""))</f>
        <v>#REF!</v>
      </c>
      <c r="R638" s="10" t="str">
        <f>IFERROR(IF(AND(#REF!="精神",#REF!="陸上"),INDEX(判定２,MATCH(リスト!Z638,縦リスト２,0),MATCH(M638,横リスト,0)),""),"×")</f>
        <v>×</v>
      </c>
      <c r="S638" s="10" t="e">
        <f>IF(OR(AND(#REF!="知的",#REF!="陸上"),R638="×"),Q638,P638)</f>
        <v>#REF!</v>
      </c>
      <c r="T638" s="8" t="str">
        <f t="shared" si="9"/>
        <v>　</v>
      </c>
      <c r="X63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38" s="272"/>
      <c r="Z638" s="272" t="e">
        <f>#REF!&amp;#REF!</f>
        <v>#REF!</v>
      </c>
      <c r="AA638" s="272"/>
    </row>
    <row r="639" spans="15:27" ht="14.25" x14ac:dyDescent="0.15">
      <c r="O639" s="10" t="e">
        <f>IF(OR(AND(#REF!="知的",#REF!="陸上"),R639="×"),Q639,P639)</f>
        <v>#REF!</v>
      </c>
      <c r="P639" s="10" t="str">
        <f>IFERROR(IF(#REF!="ﾎﾞｳﾘﾝｸﾞ","◎",IF(OR(#REF!="陸上",#REF!="水泳",#REF!="卓球",#REF!="ﾎﾞｯﾁｬ",#REF!="ﾌﾗｲﾝｸﾞﾃﾞｨｽｸ",#REF!="ｱｰﾁｪﾘｰ",#REF!="砲丸投4.0kg"),INDEX(判定,MATCH(リスト!X639,縦リスト,0),MATCH(#REF!,横リスト,0)),"")),"×")</f>
        <v>×</v>
      </c>
      <c r="Q639" s="10" t="e">
        <f>IF(#REF!="","",IFERROR(IF(AND(#REF!="知的",#REF!="陸上"),INDEX(判定２,MATCH(リスト!Z639,縦リスト２,0),MATCH(#REF!,横リスト,0)),"×"),""))</f>
        <v>#REF!</v>
      </c>
      <c r="R639" s="10" t="str">
        <f>IFERROR(IF(AND(#REF!="精神",#REF!="陸上"),INDEX(判定２,MATCH(リスト!Z639,縦リスト２,0),MATCH(M639,横リスト,0)),""),"×")</f>
        <v>×</v>
      </c>
      <c r="S639" s="10" t="e">
        <f>IF(OR(AND(#REF!="知的",#REF!="陸上"),R639="×"),Q639,P639)</f>
        <v>#REF!</v>
      </c>
      <c r="T639" s="8" t="str">
        <f t="shared" si="9"/>
        <v>　</v>
      </c>
      <c r="X63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39" s="272"/>
      <c r="Z639" s="272" t="e">
        <f>#REF!&amp;#REF!</f>
        <v>#REF!</v>
      </c>
      <c r="AA639" s="272"/>
    </row>
    <row r="640" spans="15:27" ht="14.25" x14ac:dyDescent="0.15">
      <c r="O640" s="10" t="e">
        <f>IF(OR(AND(#REF!="知的",#REF!="陸上"),R640="×"),Q640,P640)</f>
        <v>#REF!</v>
      </c>
      <c r="P640" s="10" t="str">
        <f>IFERROR(IF(#REF!="ﾎﾞｳﾘﾝｸﾞ","◎",IF(OR(#REF!="陸上",#REF!="水泳",#REF!="卓球",#REF!="ﾎﾞｯﾁｬ",#REF!="ﾌﾗｲﾝｸﾞﾃﾞｨｽｸ",#REF!="ｱｰﾁｪﾘｰ",#REF!="砲丸投4.0kg"),INDEX(判定,MATCH(リスト!X640,縦リスト,0),MATCH(#REF!,横リスト,0)),"")),"×")</f>
        <v>×</v>
      </c>
      <c r="Q640" s="10" t="e">
        <f>IF(#REF!="","",IFERROR(IF(AND(#REF!="知的",#REF!="陸上"),INDEX(判定２,MATCH(リスト!Z640,縦リスト２,0),MATCH(#REF!,横リスト,0)),"×"),""))</f>
        <v>#REF!</v>
      </c>
      <c r="R640" s="10" t="str">
        <f>IFERROR(IF(AND(#REF!="精神",#REF!="陸上"),INDEX(判定２,MATCH(リスト!Z640,縦リスト２,0),MATCH(M640,横リスト,0)),""),"×")</f>
        <v>×</v>
      </c>
      <c r="S640" s="10" t="e">
        <f>IF(OR(AND(#REF!="知的",#REF!="陸上"),R640="×"),Q640,P640)</f>
        <v>#REF!</v>
      </c>
      <c r="T640" s="8" t="str">
        <f t="shared" si="9"/>
        <v>　</v>
      </c>
      <c r="X64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40" s="272"/>
      <c r="Z640" s="272" t="e">
        <f>#REF!&amp;#REF!</f>
        <v>#REF!</v>
      </c>
      <c r="AA640" s="272"/>
    </row>
    <row r="641" spans="15:27" ht="14.25" x14ac:dyDescent="0.15">
      <c r="O641" s="10" t="e">
        <f>IF(OR(AND(#REF!="知的",#REF!="陸上"),R641="×"),Q641,P641)</f>
        <v>#REF!</v>
      </c>
      <c r="P641" s="10" t="str">
        <f>IFERROR(IF(#REF!="ﾎﾞｳﾘﾝｸﾞ","◎",IF(OR(#REF!="陸上",#REF!="水泳",#REF!="卓球",#REF!="ﾎﾞｯﾁｬ",#REF!="ﾌﾗｲﾝｸﾞﾃﾞｨｽｸ",#REF!="ｱｰﾁｪﾘｰ",#REF!="砲丸投4.0kg"),INDEX(判定,MATCH(リスト!X641,縦リスト,0),MATCH(#REF!,横リスト,0)),"")),"×")</f>
        <v>×</v>
      </c>
      <c r="Q641" s="10" t="e">
        <f>IF(#REF!="","",IFERROR(IF(AND(#REF!="知的",#REF!="陸上"),INDEX(判定２,MATCH(リスト!Z641,縦リスト２,0),MATCH(#REF!,横リスト,0)),"×"),""))</f>
        <v>#REF!</v>
      </c>
      <c r="R641" s="10" t="str">
        <f>IFERROR(IF(AND(#REF!="精神",#REF!="陸上"),INDEX(判定２,MATCH(リスト!Z641,縦リスト２,0),MATCH(M641,横リスト,0)),""),"×")</f>
        <v>×</v>
      </c>
      <c r="S641" s="10" t="e">
        <f>IF(OR(AND(#REF!="知的",#REF!="陸上"),R641="×"),Q641,P641)</f>
        <v>#REF!</v>
      </c>
      <c r="T641" s="8" t="str">
        <f t="shared" si="9"/>
        <v>　</v>
      </c>
      <c r="X64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41" s="272"/>
      <c r="Z641" s="272" t="e">
        <f>#REF!&amp;#REF!</f>
        <v>#REF!</v>
      </c>
      <c r="AA641" s="272"/>
    </row>
    <row r="642" spans="15:27" ht="14.25" x14ac:dyDescent="0.15">
      <c r="O642" s="10" t="e">
        <f>IF(OR(AND(#REF!="知的",#REF!="陸上"),R642="×"),Q642,P642)</f>
        <v>#REF!</v>
      </c>
      <c r="P642" s="10" t="str">
        <f>IFERROR(IF(#REF!="ﾎﾞｳﾘﾝｸﾞ","◎",IF(OR(#REF!="陸上",#REF!="水泳",#REF!="卓球",#REF!="ﾎﾞｯﾁｬ",#REF!="ﾌﾗｲﾝｸﾞﾃﾞｨｽｸ",#REF!="ｱｰﾁｪﾘｰ",#REF!="砲丸投4.0kg"),INDEX(判定,MATCH(リスト!X642,縦リスト,0),MATCH(#REF!,横リスト,0)),"")),"×")</f>
        <v>×</v>
      </c>
      <c r="Q642" s="10" t="e">
        <f>IF(#REF!="","",IFERROR(IF(AND(#REF!="知的",#REF!="陸上"),INDEX(判定２,MATCH(リスト!Z642,縦リスト２,0),MATCH(#REF!,横リスト,0)),"×"),""))</f>
        <v>#REF!</v>
      </c>
      <c r="R642" s="10" t="str">
        <f>IFERROR(IF(AND(#REF!="精神",#REF!="陸上"),INDEX(判定２,MATCH(リスト!Z642,縦リスト２,0),MATCH(M642,横リスト,0)),""),"×")</f>
        <v>×</v>
      </c>
      <c r="S642" s="10" t="e">
        <f>IF(OR(AND(#REF!="知的",#REF!="陸上"),R642="×"),Q642,P642)</f>
        <v>#REF!</v>
      </c>
      <c r="T642" s="8" t="str">
        <f t="shared" si="9"/>
        <v>　</v>
      </c>
      <c r="X64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42" s="272"/>
      <c r="Z642" s="272" t="e">
        <f>#REF!&amp;#REF!</f>
        <v>#REF!</v>
      </c>
      <c r="AA642" s="272"/>
    </row>
    <row r="643" spans="15:27" ht="14.25" x14ac:dyDescent="0.15">
      <c r="O643" s="10" t="e">
        <f>IF(OR(AND(#REF!="知的",#REF!="陸上"),R643="×"),Q643,P643)</f>
        <v>#REF!</v>
      </c>
      <c r="P643" s="10" t="str">
        <f>IFERROR(IF(#REF!="ﾎﾞｳﾘﾝｸﾞ","◎",IF(OR(#REF!="陸上",#REF!="水泳",#REF!="卓球",#REF!="ﾎﾞｯﾁｬ",#REF!="ﾌﾗｲﾝｸﾞﾃﾞｨｽｸ",#REF!="ｱｰﾁｪﾘｰ",#REF!="砲丸投4.0kg"),INDEX(判定,MATCH(リスト!X643,縦リスト,0),MATCH(#REF!,横リスト,0)),"")),"×")</f>
        <v>×</v>
      </c>
      <c r="Q643" s="10" t="e">
        <f>IF(#REF!="","",IFERROR(IF(AND(#REF!="知的",#REF!="陸上"),INDEX(判定２,MATCH(リスト!Z643,縦リスト２,0),MATCH(#REF!,横リスト,0)),"×"),""))</f>
        <v>#REF!</v>
      </c>
      <c r="R643" s="10" t="str">
        <f>IFERROR(IF(AND(#REF!="精神",#REF!="陸上"),INDEX(判定２,MATCH(リスト!Z643,縦リスト２,0),MATCH(M643,横リスト,0)),""),"×")</f>
        <v>×</v>
      </c>
      <c r="S643" s="10" t="e">
        <f>IF(OR(AND(#REF!="知的",#REF!="陸上"),R643="×"),Q643,P643)</f>
        <v>#REF!</v>
      </c>
      <c r="T643" s="8" t="str">
        <f t="shared" si="9"/>
        <v>　</v>
      </c>
      <c r="X64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43" s="272"/>
      <c r="Z643" s="272" t="e">
        <f>#REF!&amp;#REF!</f>
        <v>#REF!</v>
      </c>
      <c r="AA643" s="272"/>
    </row>
    <row r="644" spans="15:27" ht="14.25" x14ac:dyDescent="0.15">
      <c r="O644" s="10" t="e">
        <f>IF(OR(AND(#REF!="知的",#REF!="陸上"),R644="×"),Q644,P644)</f>
        <v>#REF!</v>
      </c>
      <c r="P644" s="10" t="str">
        <f>IFERROR(IF(#REF!="ﾎﾞｳﾘﾝｸﾞ","◎",IF(OR(#REF!="陸上",#REF!="水泳",#REF!="卓球",#REF!="ﾎﾞｯﾁｬ",#REF!="ﾌﾗｲﾝｸﾞﾃﾞｨｽｸ",#REF!="ｱｰﾁｪﾘｰ",#REF!="砲丸投4.0kg"),INDEX(判定,MATCH(リスト!X644,縦リスト,0),MATCH(#REF!,横リスト,0)),"")),"×")</f>
        <v>×</v>
      </c>
      <c r="Q644" s="10" t="e">
        <f>IF(#REF!="","",IFERROR(IF(AND(#REF!="知的",#REF!="陸上"),INDEX(判定２,MATCH(リスト!Z644,縦リスト２,0),MATCH(#REF!,横リスト,0)),"×"),""))</f>
        <v>#REF!</v>
      </c>
      <c r="R644" s="10" t="str">
        <f>IFERROR(IF(AND(#REF!="精神",#REF!="陸上"),INDEX(判定２,MATCH(リスト!Z644,縦リスト２,0),MATCH(M644,横リスト,0)),""),"×")</f>
        <v>×</v>
      </c>
      <c r="S644" s="10" t="e">
        <f>IF(OR(AND(#REF!="知的",#REF!="陸上"),R644="×"),Q644,P644)</f>
        <v>#REF!</v>
      </c>
      <c r="T644" s="8" t="str">
        <f t="shared" ref="T644:T707" si="10">N646&amp;"　"&amp;L646</f>
        <v>　</v>
      </c>
      <c r="X64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44" s="272"/>
      <c r="Z644" s="272" t="e">
        <f>#REF!&amp;#REF!</f>
        <v>#REF!</v>
      </c>
      <c r="AA644" s="272"/>
    </row>
    <row r="645" spans="15:27" ht="14.25" x14ac:dyDescent="0.15">
      <c r="O645" s="10" t="e">
        <f>IF(OR(AND(#REF!="知的",#REF!="陸上"),R645="×"),Q645,P645)</f>
        <v>#REF!</v>
      </c>
      <c r="P645" s="10" t="str">
        <f>IFERROR(IF(#REF!="ﾎﾞｳﾘﾝｸﾞ","◎",IF(OR(#REF!="陸上",#REF!="水泳",#REF!="卓球",#REF!="ﾎﾞｯﾁｬ",#REF!="ﾌﾗｲﾝｸﾞﾃﾞｨｽｸ",#REF!="ｱｰﾁｪﾘｰ",#REF!="砲丸投4.0kg"),INDEX(判定,MATCH(リスト!X645,縦リスト,0),MATCH(#REF!,横リスト,0)),"")),"×")</f>
        <v>×</v>
      </c>
      <c r="Q645" s="10" t="e">
        <f>IF(#REF!="","",IFERROR(IF(AND(#REF!="知的",#REF!="陸上"),INDEX(判定２,MATCH(リスト!Z645,縦リスト２,0),MATCH(#REF!,横リスト,0)),"×"),""))</f>
        <v>#REF!</v>
      </c>
      <c r="R645" s="10" t="str">
        <f>IFERROR(IF(AND(#REF!="精神",#REF!="陸上"),INDEX(判定２,MATCH(リスト!Z645,縦リスト２,0),MATCH(M645,横リスト,0)),""),"×")</f>
        <v>×</v>
      </c>
      <c r="S645" s="10" t="e">
        <f>IF(OR(AND(#REF!="知的",#REF!="陸上"),R645="×"),Q645,P645)</f>
        <v>#REF!</v>
      </c>
      <c r="T645" s="8" t="str">
        <f t="shared" si="10"/>
        <v>　</v>
      </c>
      <c r="X64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45" s="272"/>
      <c r="Z645" s="272" t="e">
        <f>#REF!&amp;#REF!</f>
        <v>#REF!</v>
      </c>
      <c r="AA645" s="272"/>
    </row>
    <row r="646" spans="15:27" ht="14.25" x14ac:dyDescent="0.15">
      <c r="O646" s="10" t="e">
        <f>IF(OR(AND(#REF!="知的",#REF!="陸上"),R646="×"),Q646,P646)</f>
        <v>#REF!</v>
      </c>
      <c r="P646" s="10" t="str">
        <f>IFERROR(IF(#REF!="ﾎﾞｳﾘﾝｸﾞ","◎",IF(OR(#REF!="陸上",#REF!="水泳",#REF!="卓球",#REF!="ﾎﾞｯﾁｬ",#REF!="ﾌﾗｲﾝｸﾞﾃﾞｨｽｸ",#REF!="ｱｰﾁｪﾘｰ",#REF!="砲丸投4.0kg"),INDEX(判定,MATCH(リスト!X646,縦リスト,0),MATCH(#REF!,横リスト,0)),"")),"×")</f>
        <v>×</v>
      </c>
      <c r="Q646" s="10" t="e">
        <f>IF(#REF!="","",IFERROR(IF(AND(#REF!="知的",#REF!="陸上"),INDEX(判定２,MATCH(リスト!Z646,縦リスト２,0),MATCH(#REF!,横リスト,0)),"×"),""))</f>
        <v>#REF!</v>
      </c>
      <c r="R646" s="10" t="str">
        <f>IFERROR(IF(AND(#REF!="精神",#REF!="陸上"),INDEX(判定２,MATCH(リスト!Z646,縦リスト２,0),MATCH(M646,横リスト,0)),""),"×")</f>
        <v>×</v>
      </c>
      <c r="S646" s="10" t="e">
        <f>IF(OR(AND(#REF!="知的",#REF!="陸上"),R646="×"),Q646,P646)</f>
        <v>#REF!</v>
      </c>
      <c r="T646" s="8" t="str">
        <f t="shared" si="10"/>
        <v>　</v>
      </c>
      <c r="X64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46" s="272"/>
      <c r="Z646" s="272" t="e">
        <f>#REF!&amp;#REF!</f>
        <v>#REF!</v>
      </c>
      <c r="AA646" s="272"/>
    </row>
    <row r="647" spans="15:27" ht="14.25" x14ac:dyDescent="0.15">
      <c r="O647" s="10" t="e">
        <f>IF(OR(AND(#REF!="知的",#REF!="陸上"),R647="×"),Q647,P647)</f>
        <v>#REF!</v>
      </c>
      <c r="P647" s="10" t="str">
        <f>IFERROR(IF(#REF!="ﾎﾞｳﾘﾝｸﾞ","◎",IF(OR(#REF!="陸上",#REF!="水泳",#REF!="卓球",#REF!="ﾎﾞｯﾁｬ",#REF!="ﾌﾗｲﾝｸﾞﾃﾞｨｽｸ",#REF!="ｱｰﾁｪﾘｰ",#REF!="砲丸投4.0kg"),INDEX(判定,MATCH(リスト!X647,縦リスト,0),MATCH(#REF!,横リスト,0)),"")),"×")</f>
        <v>×</v>
      </c>
      <c r="Q647" s="10" t="e">
        <f>IF(#REF!="","",IFERROR(IF(AND(#REF!="知的",#REF!="陸上"),INDEX(判定２,MATCH(リスト!Z647,縦リスト２,0),MATCH(#REF!,横リスト,0)),"×"),""))</f>
        <v>#REF!</v>
      </c>
      <c r="R647" s="10" t="str">
        <f>IFERROR(IF(AND(#REF!="精神",#REF!="陸上"),INDEX(判定２,MATCH(リスト!Z647,縦リスト２,0),MATCH(M647,横リスト,0)),""),"×")</f>
        <v>×</v>
      </c>
      <c r="S647" s="10" t="e">
        <f>IF(OR(AND(#REF!="知的",#REF!="陸上"),R647="×"),Q647,P647)</f>
        <v>#REF!</v>
      </c>
      <c r="T647" s="8" t="str">
        <f t="shared" si="10"/>
        <v>　</v>
      </c>
      <c r="X64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47" s="272"/>
      <c r="Z647" s="272" t="e">
        <f>#REF!&amp;#REF!</f>
        <v>#REF!</v>
      </c>
      <c r="AA647" s="272"/>
    </row>
    <row r="648" spans="15:27" ht="14.25" x14ac:dyDescent="0.15">
      <c r="O648" s="10" t="e">
        <f>IF(OR(AND(#REF!="知的",#REF!="陸上"),R648="×"),Q648,P648)</f>
        <v>#REF!</v>
      </c>
      <c r="P648" s="10" t="str">
        <f>IFERROR(IF(#REF!="ﾎﾞｳﾘﾝｸﾞ","◎",IF(OR(#REF!="陸上",#REF!="水泳",#REF!="卓球",#REF!="ﾎﾞｯﾁｬ",#REF!="ﾌﾗｲﾝｸﾞﾃﾞｨｽｸ",#REF!="ｱｰﾁｪﾘｰ",#REF!="砲丸投4.0kg"),INDEX(判定,MATCH(リスト!X648,縦リスト,0),MATCH(#REF!,横リスト,0)),"")),"×")</f>
        <v>×</v>
      </c>
      <c r="Q648" s="10" t="e">
        <f>IF(#REF!="","",IFERROR(IF(AND(#REF!="知的",#REF!="陸上"),INDEX(判定２,MATCH(リスト!Z648,縦リスト２,0),MATCH(#REF!,横リスト,0)),"×"),""))</f>
        <v>#REF!</v>
      </c>
      <c r="R648" s="10" t="str">
        <f>IFERROR(IF(AND(#REF!="精神",#REF!="陸上"),INDEX(判定２,MATCH(リスト!Z648,縦リスト２,0),MATCH(M648,横リスト,0)),""),"×")</f>
        <v>×</v>
      </c>
      <c r="S648" s="10" t="e">
        <f>IF(OR(AND(#REF!="知的",#REF!="陸上"),R648="×"),Q648,P648)</f>
        <v>#REF!</v>
      </c>
      <c r="T648" s="8" t="str">
        <f t="shared" si="10"/>
        <v>　</v>
      </c>
      <c r="X64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48" s="272"/>
      <c r="Z648" s="272" t="e">
        <f>#REF!&amp;#REF!</f>
        <v>#REF!</v>
      </c>
      <c r="AA648" s="272"/>
    </row>
    <row r="649" spans="15:27" ht="14.25" x14ac:dyDescent="0.15">
      <c r="O649" s="10" t="e">
        <f>IF(OR(AND(#REF!="知的",#REF!="陸上"),R649="×"),Q649,P649)</f>
        <v>#REF!</v>
      </c>
      <c r="P649" s="10" t="str">
        <f>IFERROR(IF(#REF!="ﾎﾞｳﾘﾝｸﾞ","◎",IF(OR(#REF!="陸上",#REF!="水泳",#REF!="卓球",#REF!="ﾎﾞｯﾁｬ",#REF!="ﾌﾗｲﾝｸﾞﾃﾞｨｽｸ",#REF!="ｱｰﾁｪﾘｰ",#REF!="砲丸投4.0kg"),INDEX(判定,MATCH(リスト!X649,縦リスト,0),MATCH(#REF!,横リスト,0)),"")),"×")</f>
        <v>×</v>
      </c>
      <c r="Q649" s="10" t="e">
        <f>IF(#REF!="","",IFERROR(IF(AND(#REF!="知的",#REF!="陸上"),INDEX(判定２,MATCH(リスト!Z649,縦リスト２,0),MATCH(#REF!,横リスト,0)),"×"),""))</f>
        <v>#REF!</v>
      </c>
      <c r="R649" s="10" t="str">
        <f>IFERROR(IF(AND(#REF!="精神",#REF!="陸上"),INDEX(判定２,MATCH(リスト!Z649,縦リスト２,0),MATCH(M649,横リスト,0)),""),"×")</f>
        <v>×</v>
      </c>
      <c r="S649" s="10" t="e">
        <f>IF(OR(AND(#REF!="知的",#REF!="陸上"),R649="×"),Q649,P649)</f>
        <v>#REF!</v>
      </c>
      <c r="T649" s="8" t="str">
        <f t="shared" si="10"/>
        <v>　</v>
      </c>
      <c r="X64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49" s="272"/>
      <c r="Z649" s="272" t="e">
        <f>#REF!&amp;#REF!</f>
        <v>#REF!</v>
      </c>
      <c r="AA649" s="272"/>
    </row>
    <row r="650" spans="15:27" ht="14.25" x14ac:dyDescent="0.15">
      <c r="O650" s="10" t="e">
        <f>IF(OR(AND(#REF!="知的",#REF!="陸上"),R650="×"),Q650,P650)</f>
        <v>#REF!</v>
      </c>
      <c r="P650" s="10" t="str">
        <f>IFERROR(IF(#REF!="ﾎﾞｳﾘﾝｸﾞ","◎",IF(OR(#REF!="陸上",#REF!="水泳",#REF!="卓球",#REF!="ﾎﾞｯﾁｬ",#REF!="ﾌﾗｲﾝｸﾞﾃﾞｨｽｸ",#REF!="ｱｰﾁｪﾘｰ",#REF!="砲丸投4.0kg"),INDEX(判定,MATCH(リスト!X650,縦リスト,0),MATCH(#REF!,横リスト,0)),"")),"×")</f>
        <v>×</v>
      </c>
      <c r="Q650" s="10" t="e">
        <f>IF(#REF!="","",IFERROR(IF(AND(#REF!="知的",#REF!="陸上"),INDEX(判定２,MATCH(リスト!Z650,縦リスト２,0),MATCH(#REF!,横リスト,0)),"×"),""))</f>
        <v>#REF!</v>
      </c>
      <c r="R650" s="10" t="str">
        <f>IFERROR(IF(AND(#REF!="精神",#REF!="陸上"),INDEX(判定２,MATCH(リスト!Z650,縦リスト２,0),MATCH(M650,横リスト,0)),""),"×")</f>
        <v>×</v>
      </c>
      <c r="S650" s="10" t="e">
        <f>IF(OR(AND(#REF!="知的",#REF!="陸上"),R650="×"),Q650,P650)</f>
        <v>#REF!</v>
      </c>
      <c r="T650" s="8" t="str">
        <f t="shared" si="10"/>
        <v>　</v>
      </c>
      <c r="X65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50" s="272"/>
      <c r="Z650" s="272" t="e">
        <f>#REF!&amp;#REF!</f>
        <v>#REF!</v>
      </c>
      <c r="AA650" s="272"/>
    </row>
    <row r="651" spans="15:27" ht="14.25" x14ac:dyDescent="0.15">
      <c r="O651" s="10" t="e">
        <f>IF(OR(AND(#REF!="知的",#REF!="陸上"),R651="×"),Q651,P651)</f>
        <v>#REF!</v>
      </c>
      <c r="P651" s="10" t="str">
        <f>IFERROR(IF(#REF!="ﾎﾞｳﾘﾝｸﾞ","◎",IF(OR(#REF!="陸上",#REF!="水泳",#REF!="卓球",#REF!="ﾎﾞｯﾁｬ",#REF!="ﾌﾗｲﾝｸﾞﾃﾞｨｽｸ",#REF!="ｱｰﾁｪﾘｰ",#REF!="砲丸投4.0kg"),INDEX(判定,MATCH(リスト!X651,縦リスト,0),MATCH(#REF!,横リスト,0)),"")),"×")</f>
        <v>×</v>
      </c>
      <c r="Q651" s="10" t="e">
        <f>IF(#REF!="","",IFERROR(IF(AND(#REF!="知的",#REF!="陸上"),INDEX(判定２,MATCH(リスト!Z651,縦リスト２,0),MATCH(#REF!,横リスト,0)),"×"),""))</f>
        <v>#REF!</v>
      </c>
      <c r="R651" s="10" t="str">
        <f>IFERROR(IF(AND(#REF!="精神",#REF!="陸上"),INDEX(判定２,MATCH(リスト!Z651,縦リスト２,0),MATCH(M651,横リスト,0)),""),"×")</f>
        <v>×</v>
      </c>
      <c r="S651" s="10" t="e">
        <f>IF(OR(AND(#REF!="知的",#REF!="陸上"),R651="×"),Q651,P651)</f>
        <v>#REF!</v>
      </c>
      <c r="T651" s="8" t="str">
        <f t="shared" si="10"/>
        <v>　</v>
      </c>
      <c r="X65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51" s="272"/>
      <c r="Z651" s="272" t="e">
        <f>#REF!&amp;#REF!</f>
        <v>#REF!</v>
      </c>
      <c r="AA651" s="272"/>
    </row>
    <row r="652" spans="15:27" ht="14.25" x14ac:dyDescent="0.15">
      <c r="O652" s="10" t="e">
        <f>IF(OR(AND(#REF!="知的",#REF!="陸上"),R652="×"),Q652,P652)</f>
        <v>#REF!</v>
      </c>
      <c r="P652" s="10" t="str">
        <f>IFERROR(IF(#REF!="ﾎﾞｳﾘﾝｸﾞ","◎",IF(OR(#REF!="陸上",#REF!="水泳",#REF!="卓球",#REF!="ﾎﾞｯﾁｬ",#REF!="ﾌﾗｲﾝｸﾞﾃﾞｨｽｸ",#REF!="ｱｰﾁｪﾘｰ",#REF!="砲丸投4.0kg"),INDEX(判定,MATCH(リスト!X652,縦リスト,0),MATCH(#REF!,横リスト,0)),"")),"×")</f>
        <v>×</v>
      </c>
      <c r="Q652" s="10" t="e">
        <f>IF(#REF!="","",IFERROR(IF(AND(#REF!="知的",#REF!="陸上"),INDEX(判定２,MATCH(リスト!Z652,縦リスト２,0),MATCH(#REF!,横リスト,0)),"×"),""))</f>
        <v>#REF!</v>
      </c>
      <c r="R652" s="10" t="str">
        <f>IFERROR(IF(AND(#REF!="精神",#REF!="陸上"),INDEX(判定２,MATCH(リスト!Z652,縦リスト２,0),MATCH(M652,横リスト,0)),""),"×")</f>
        <v>×</v>
      </c>
      <c r="S652" s="10" t="e">
        <f>IF(OR(AND(#REF!="知的",#REF!="陸上"),R652="×"),Q652,P652)</f>
        <v>#REF!</v>
      </c>
      <c r="T652" s="8" t="str">
        <f t="shared" si="10"/>
        <v>　</v>
      </c>
      <c r="X65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52" s="272"/>
      <c r="Z652" s="272" t="e">
        <f>#REF!&amp;#REF!</f>
        <v>#REF!</v>
      </c>
      <c r="AA652" s="272"/>
    </row>
    <row r="653" spans="15:27" ht="14.25" x14ac:dyDescent="0.15">
      <c r="O653" s="10" t="e">
        <f>IF(OR(AND(#REF!="知的",#REF!="陸上"),R653="×"),Q653,P653)</f>
        <v>#REF!</v>
      </c>
      <c r="P653" s="10" t="str">
        <f>IFERROR(IF(#REF!="ﾎﾞｳﾘﾝｸﾞ","◎",IF(OR(#REF!="陸上",#REF!="水泳",#REF!="卓球",#REF!="ﾎﾞｯﾁｬ",#REF!="ﾌﾗｲﾝｸﾞﾃﾞｨｽｸ",#REF!="ｱｰﾁｪﾘｰ",#REF!="砲丸投4.0kg"),INDEX(判定,MATCH(リスト!X653,縦リスト,0),MATCH(#REF!,横リスト,0)),"")),"×")</f>
        <v>×</v>
      </c>
      <c r="Q653" s="10" t="e">
        <f>IF(#REF!="","",IFERROR(IF(AND(#REF!="知的",#REF!="陸上"),INDEX(判定２,MATCH(リスト!Z653,縦リスト２,0),MATCH(#REF!,横リスト,0)),"×"),""))</f>
        <v>#REF!</v>
      </c>
      <c r="R653" s="10" t="str">
        <f>IFERROR(IF(AND(#REF!="精神",#REF!="陸上"),INDEX(判定２,MATCH(リスト!Z653,縦リスト２,0),MATCH(M653,横リスト,0)),""),"×")</f>
        <v>×</v>
      </c>
      <c r="S653" s="10" t="e">
        <f>IF(OR(AND(#REF!="知的",#REF!="陸上"),R653="×"),Q653,P653)</f>
        <v>#REF!</v>
      </c>
      <c r="T653" s="8" t="str">
        <f t="shared" si="10"/>
        <v>　</v>
      </c>
      <c r="X65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53" s="272"/>
      <c r="Z653" s="272" t="e">
        <f>#REF!&amp;#REF!</f>
        <v>#REF!</v>
      </c>
      <c r="AA653" s="272"/>
    </row>
    <row r="654" spans="15:27" ht="14.25" x14ac:dyDescent="0.15">
      <c r="O654" s="10" t="e">
        <f>IF(OR(AND(#REF!="知的",#REF!="陸上"),R654="×"),Q654,P654)</f>
        <v>#REF!</v>
      </c>
      <c r="P654" s="10" t="str">
        <f>IFERROR(IF(#REF!="ﾎﾞｳﾘﾝｸﾞ","◎",IF(OR(#REF!="陸上",#REF!="水泳",#REF!="卓球",#REF!="ﾎﾞｯﾁｬ",#REF!="ﾌﾗｲﾝｸﾞﾃﾞｨｽｸ",#REF!="ｱｰﾁｪﾘｰ",#REF!="砲丸投4.0kg"),INDEX(判定,MATCH(リスト!X654,縦リスト,0),MATCH(#REF!,横リスト,0)),"")),"×")</f>
        <v>×</v>
      </c>
      <c r="Q654" s="10" t="e">
        <f>IF(#REF!="","",IFERROR(IF(AND(#REF!="知的",#REF!="陸上"),INDEX(判定２,MATCH(リスト!Z654,縦リスト２,0),MATCH(#REF!,横リスト,0)),"×"),""))</f>
        <v>#REF!</v>
      </c>
      <c r="R654" s="10" t="str">
        <f>IFERROR(IF(AND(#REF!="精神",#REF!="陸上"),INDEX(判定２,MATCH(リスト!Z654,縦リスト２,0),MATCH(M654,横リスト,0)),""),"×")</f>
        <v>×</v>
      </c>
      <c r="S654" s="10" t="e">
        <f>IF(OR(AND(#REF!="知的",#REF!="陸上"),R654="×"),Q654,P654)</f>
        <v>#REF!</v>
      </c>
      <c r="T654" s="8" t="str">
        <f t="shared" si="10"/>
        <v>　</v>
      </c>
      <c r="X65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54" s="272"/>
      <c r="Z654" s="272" t="e">
        <f>#REF!&amp;#REF!</f>
        <v>#REF!</v>
      </c>
      <c r="AA654" s="272"/>
    </row>
    <row r="655" spans="15:27" ht="14.25" x14ac:dyDescent="0.15">
      <c r="O655" s="10" t="e">
        <f>IF(OR(AND(#REF!="知的",#REF!="陸上"),R655="×"),Q655,P655)</f>
        <v>#REF!</v>
      </c>
      <c r="P655" s="10" t="str">
        <f>IFERROR(IF(#REF!="ﾎﾞｳﾘﾝｸﾞ","◎",IF(OR(#REF!="陸上",#REF!="水泳",#REF!="卓球",#REF!="ﾎﾞｯﾁｬ",#REF!="ﾌﾗｲﾝｸﾞﾃﾞｨｽｸ",#REF!="ｱｰﾁｪﾘｰ",#REF!="砲丸投4.0kg"),INDEX(判定,MATCH(リスト!X655,縦リスト,0),MATCH(#REF!,横リスト,0)),"")),"×")</f>
        <v>×</v>
      </c>
      <c r="Q655" s="10" t="e">
        <f>IF(#REF!="","",IFERROR(IF(AND(#REF!="知的",#REF!="陸上"),INDEX(判定２,MATCH(リスト!Z655,縦リスト２,0),MATCH(#REF!,横リスト,0)),"×"),""))</f>
        <v>#REF!</v>
      </c>
      <c r="R655" s="10" t="str">
        <f>IFERROR(IF(AND(#REF!="精神",#REF!="陸上"),INDEX(判定２,MATCH(リスト!Z655,縦リスト２,0),MATCH(M655,横リスト,0)),""),"×")</f>
        <v>×</v>
      </c>
      <c r="S655" s="10" t="e">
        <f>IF(OR(AND(#REF!="知的",#REF!="陸上"),R655="×"),Q655,P655)</f>
        <v>#REF!</v>
      </c>
      <c r="T655" s="8" t="str">
        <f t="shared" si="10"/>
        <v>　</v>
      </c>
      <c r="X65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55" s="272"/>
      <c r="Z655" s="272" t="e">
        <f>#REF!&amp;#REF!</f>
        <v>#REF!</v>
      </c>
      <c r="AA655" s="272"/>
    </row>
    <row r="656" spans="15:27" ht="14.25" x14ac:dyDescent="0.15">
      <c r="O656" s="10" t="e">
        <f>IF(OR(AND(#REF!="知的",#REF!="陸上"),R656="×"),Q656,P656)</f>
        <v>#REF!</v>
      </c>
      <c r="P656" s="10" t="str">
        <f>IFERROR(IF(#REF!="ﾎﾞｳﾘﾝｸﾞ","◎",IF(OR(#REF!="陸上",#REF!="水泳",#REF!="卓球",#REF!="ﾎﾞｯﾁｬ",#REF!="ﾌﾗｲﾝｸﾞﾃﾞｨｽｸ",#REF!="ｱｰﾁｪﾘｰ",#REF!="砲丸投4.0kg"),INDEX(判定,MATCH(リスト!X656,縦リスト,0),MATCH(#REF!,横リスト,0)),"")),"×")</f>
        <v>×</v>
      </c>
      <c r="Q656" s="10" t="e">
        <f>IF(#REF!="","",IFERROR(IF(AND(#REF!="知的",#REF!="陸上"),INDEX(判定２,MATCH(リスト!Z656,縦リスト２,0),MATCH(#REF!,横リスト,0)),"×"),""))</f>
        <v>#REF!</v>
      </c>
      <c r="R656" s="10" t="str">
        <f>IFERROR(IF(AND(#REF!="精神",#REF!="陸上"),INDEX(判定２,MATCH(リスト!Z656,縦リスト２,0),MATCH(M656,横リスト,0)),""),"×")</f>
        <v>×</v>
      </c>
      <c r="S656" s="10" t="e">
        <f>IF(OR(AND(#REF!="知的",#REF!="陸上"),R656="×"),Q656,P656)</f>
        <v>#REF!</v>
      </c>
      <c r="T656" s="8" t="str">
        <f t="shared" si="10"/>
        <v>　</v>
      </c>
      <c r="X65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56" s="272"/>
      <c r="Z656" s="272" t="e">
        <f>#REF!&amp;#REF!</f>
        <v>#REF!</v>
      </c>
      <c r="AA656" s="272"/>
    </row>
    <row r="657" spans="15:27" ht="14.25" x14ac:dyDescent="0.15">
      <c r="O657" s="10" t="e">
        <f>IF(OR(AND(#REF!="知的",#REF!="陸上"),R657="×"),Q657,P657)</f>
        <v>#REF!</v>
      </c>
      <c r="P657" s="10" t="str">
        <f>IFERROR(IF(#REF!="ﾎﾞｳﾘﾝｸﾞ","◎",IF(OR(#REF!="陸上",#REF!="水泳",#REF!="卓球",#REF!="ﾎﾞｯﾁｬ",#REF!="ﾌﾗｲﾝｸﾞﾃﾞｨｽｸ",#REF!="ｱｰﾁｪﾘｰ",#REF!="砲丸投4.0kg"),INDEX(判定,MATCH(リスト!X657,縦リスト,0),MATCH(#REF!,横リスト,0)),"")),"×")</f>
        <v>×</v>
      </c>
      <c r="Q657" s="10" t="e">
        <f>IF(#REF!="","",IFERROR(IF(AND(#REF!="知的",#REF!="陸上"),INDEX(判定２,MATCH(リスト!Z657,縦リスト２,0),MATCH(#REF!,横リスト,0)),"×"),""))</f>
        <v>#REF!</v>
      </c>
      <c r="R657" s="10" t="str">
        <f>IFERROR(IF(AND(#REF!="精神",#REF!="陸上"),INDEX(判定２,MATCH(リスト!Z657,縦リスト２,0),MATCH(M657,横リスト,0)),""),"×")</f>
        <v>×</v>
      </c>
      <c r="S657" s="10" t="e">
        <f>IF(OR(AND(#REF!="知的",#REF!="陸上"),R657="×"),Q657,P657)</f>
        <v>#REF!</v>
      </c>
      <c r="T657" s="8" t="str">
        <f t="shared" si="10"/>
        <v>　</v>
      </c>
      <c r="X65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57" s="272"/>
      <c r="Z657" s="272" t="e">
        <f>#REF!&amp;#REF!</f>
        <v>#REF!</v>
      </c>
      <c r="AA657" s="272"/>
    </row>
    <row r="658" spans="15:27" ht="14.25" x14ac:dyDescent="0.15">
      <c r="O658" s="10" t="e">
        <f>IF(OR(AND(#REF!="知的",#REF!="陸上"),R658="×"),Q658,P658)</f>
        <v>#REF!</v>
      </c>
      <c r="P658" s="10" t="str">
        <f>IFERROR(IF(#REF!="ﾎﾞｳﾘﾝｸﾞ","◎",IF(OR(#REF!="陸上",#REF!="水泳",#REF!="卓球",#REF!="ﾎﾞｯﾁｬ",#REF!="ﾌﾗｲﾝｸﾞﾃﾞｨｽｸ",#REF!="ｱｰﾁｪﾘｰ",#REF!="砲丸投4.0kg"),INDEX(判定,MATCH(リスト!X658,縦リスト,0),MATCH(#REF!,横リスト,0)),"")),"×")</f>
        <v>×</v>
      </c>
      <c r="Q658" s="10" t="e">
        <f>IF(#REF!="","",IFERROR(IF(AND(#REF!="知的",#REF!="陸上"),INDEX(判定２,MATCH(リスト!Z658,縦リスト２,0),MATCH(#REF!,横リスト,0)),"×"),""))</f>
        <v>#REF!</v>
      </c>
      <c r="R658" s="10" t="str">
        <f>IFERROR(IF(AND(#REF!="精神",#REF!="陸上"),INDEX(判定２,MATCH(リスト!Z658,縦リスト２,0),MATCH(M658,横リスト,0)),""),"×")</f>
        <v>×</v>
      </c>
      <c r="S658" s="10" t="e">
        <f>IF(OR(AND(#REF!="知的",#REF!="陸上"),R658="×"),Q658,P658)</f>
        <v>#REF!</v>
      </c>
      <c r="T658" s="8" t="str">
        <f t="shared" si="10"/>
        <v>　</v>
      </c>
      <c r="X65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58" s="272"/>
      <c r="Z658" s="272" t="e">
        <f>#REF!&amp;#REF!</f>
        <v>#REF!</v>
      </c>
      <c r="AA658" s="272"/>
    </row>
    <row r="659" spans="15:27" ht="14.25" x14ac:dyDescent="0.15">
      <c r="O659" s="10" t="e">
        <f>IF(OR(AND(#REF!="知的",#REF!="陸上"),R659="×"),Q659,P659)</f>
        <v>#REF!</v>
      </c>
      <c r="P659" s="10" t="str">
        <f>IFERROR(IF(#REF!="ﾎﾞｳﾘﾝｸﾞ","◎",IF(OR(#REF!="陸上",#REF!="水泳",#REF!="卓球",#REF!="ﾎﾞｯﾁｬ",#REF!="ﾌﾗｲﾝｸﾞﾃﾞｨｽｸ",#REF!="ｱｰﾁｪﾘｰ",#REF!="砲丸投4.0kg"),INDEX(判定,MATCH(リスト!X659,縦リスト,0),MATCH(#REF!,横リスト,0)),"")),"×")</f>
        <v>×</v>
      </c>
      <c r="Q659" s="10" t="e">
        <f>IF(#REF!="","",IFERROR(IF(AND(#REF!="知的",#REF!="陸上"),INDEX(判定２,MATCH(リスト!Z659,縦リスト２,0),MATCH(#REF!,横リスト,0)),"×"),""))</f>
        <v>#REF!</v>
      </c>
      <c r="R659" s="10" t="str">
        <f>IFERROR(IF(AND(#REF!="精神",#REF!="陸上"),INDEX(判定２,MATCH(リスト!Z659,縦リスト２,0),MATCH(M659,横リスト,0)),""),"×")</f>
        <v>×</v>
      </c>
      <c r="S659" s="10" t="e">
        <f>IF(OR(AND(#REF!="知的",#REF!="陸上"),R659="×"),Q659,P659)</f>
        <v>#REF!</v>
      </c>
      <c r="T659" s="8" t="str">
        <f t="shared" si="10"/>
        <v>　</v>
      </c>
      <c r="X65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59" s="272"/>
      <c r="Z659" s="272" t="e">
        <f>#REF!&amp;#REF!</f>
        <v>#REF!</v>
      </c>
      <c r="AA659" s="272"/>
    </row>
    <row r="660" spans="15:27" ht="14.25" x14ac:dyDescent="0.15">
      <c r="O660" s="10" t="e">
        <f>IF(OR(AND(#REF!="知的",#REF!="陸上"),R660="×"),Q660,P660)</f>
        <v>#REF!</v>
      </c>
      <c r="P660" s="10" t="str">
        <f>IFERROR(IF(#REF!="ﾎﾞｳﾘﾝｸﾞ","◎",IF(OR(#REF!="陸上",#REF!="水泳",#REF!="卓球",#REF!="ﾎﾞｯﾁｬ",#REF!="ﾌﾗｲﾝｸﾞﾃﾞｨｽｸ",#REF!="ｱｰﾁｪﾘｰ",#REF!="砲丸投4.0kg"),INDEX(判定,MATCH(リスト!X660,縦リスト,0),MATCH(#REF!,横リスト,0)),"")),"×")</f>
        <v>×</v>
      </c>
      <c r="Q660" s="10" t="e">
        <f>IF(#REF!="","",IFERROR(IF(AND(#REF!="知的",#REF!="陸上"),INDEX(判定２,MATCH(リスト!Z660,縦リスト２,0),MATCH(#REF!,横リスト,0)),"×"),""))</f>
        <v>#REF!</v>
      </c>
      <c r="R660" s="10" t="str">
        <f>IFERROR(IF(AND(#REF!="精神",#REF!="陸上"),INDEX(判定２,MATCH(リスト!Z660,縦リスト２,0),MATCH(M660,横リスト,0)),""),"×")</f>
        <v>×</v>
      </c>
      <c r="S660" s="10" t="e">
        <f>IF(OR(AND(#REF!="知的",#REF!="陸上"),R660="×"),Q660,P660)</f>
        <v>#REF!</v>
      </c>
      <c r="T660" s="8" t="str">
        <f t="shared" si="10"/>
        <v>　</v>
      </c>
      <c r="X66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60" s="272"/>
      <c r="Z660" s="272" t="e">
        <f>#REF!&amp;#REF!</f>
        <v>#REF!</v>
      </c>
      <c r="AA660" s="272"/>
    </row>
    <row r="661" spans="15:27" ht="14.25" x14ac:dyDescent="0.15">
      <c r="O661" s="10" t="e">
        <f>IF(OR(AND(#REF!="知的",#REF!="陸上"),R661="×"),Q661,P661)</f>
        <v>#REF!</v>
      </c>
      <c r="P661" s="10" t="str">
        <f>IFERROR(IF(#REF!="ﾎﾞｳﾘﾝｸﾞ","◎",IF(OR(#REF!="陸上",#REF!="水泳",#REF!="卓球",#REF!="ﾎﾞｯﾁｬ",#REF!="ﾌﾗｲﾝｸﾞﾃﾞｨｽｸ",#REF!="ｱｰﾁｪﾘｰ",#REF!="砲丸投4.0kg"),INDEX(判定,MATCH(リスト!X661,縦リスト,0),MATCH(#REF!,横リスト,0)),"")),"×")</f>
        <v>×</v>
      </c>
      <c r="Q661" s="10" t="e">
        <f>IF(#REF!="","",IFERROR(IF(AND(#REF!="知的",#REF!="陸上"),INDEX(判定２,MATCH(リスト!Z661,縦リスト２,0),MATCH(#REF!,横リスト,0)),"×"),""))</f>
        <v>#REF!</v>
      </c>
      <c r="R661" s="10" t="str">
        <f>IFERROR(IF(AND(#REF!="精神",#REF!="陸上"),INDEX(判定２,MATCH(リスト!Z661,縦リスト２,0),MATCH(M661,横リスト,0)),""),"×")</f>
        <v>×</v>
      </c>
      <c r="S661" s="10" t="e">
        <f>IF(OR(AND(#REF!="知的",#REF!="陸上"),R661="×"),Q661,P661)</f>
        <v>#REF!</v>
      </c>
      <c r="T661" s="8" t="str">
        <f t="shared" si="10"/>
        <v>　</v>
      </c>
      <c r="X66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61" s="272"/>
      <c r="Z661" s="272" t="e">
        <f>#REF!&amp;#REF!</f>
        <v>#REF!</v>
      </c>
      <c r="AA661" s="272"/>
    </row>
    <row r="662" spans="15:27" ht="14.25" x14ac:dyDescent="0.15">
      <c r="O662" s="10" t="e">
        <f>IF(OR(AND(#REF!="知的",#REF!="陸上"),R662="×"),Q662,P662)</f>
        <v>#REF!</v>
      </c>
      <c r="P662" s="10" t="str">
        <f>IFERROR(IF(#REF!="ﾎﾞｳﾘﾝｸﾞ","◎",IF(OR(#REF!="陸上",#REF!="水泳",#REF!="卓球",#REF!="ﾎﾞｯﾁｬ",#REF!="ﾌﾗｲﾝｸﾞﾃﾞｨｽｸ",#REF!="ｱｰﾁｪﾘｰ",#REF!="砲丸投4.0kg"),INDEX(判定,MATCH(リスト!X662,縦リスト,0),MATCH(#REF!,横リスト,0)),"")),"×")</f>
        <v>×</v>
      </c>
      <c r="Q662" s="10" t="e">
        <f>IF(#REF!="","",IFERROR(IF(AND(#REF!="知的",#REF!="陸上"),INDEX(判定２,MATCH(リスト!Z662,縦リスト２,0),MATCH(#REF!,横リスト,0)),"×"),""))</f>
        <v>#REF!</v>
      </c>
      <c r="R662" s="10" t="str">
        <f>IFERROR(IF(AND(#REF!="精神",#REF!="陸上"),INDEX(判定２,MATCH(リスト!Z662,縦リスト２,0),MATCH(M662,横リスト,0)),""),"×")</f>
        <v>×</v>
      </c>
      <c r="S662" s="10" t="e">
        <f>IF(OR(AND(#REF!="知的",#REF!="陸上"),R662="×"),Q662,P662)</f>
        <v>#REF!</v>
      </c>
      <c r="T662" s="8" t="str">
        <f t="shared" si="10"/>
        <v>　</v>
      </c>
      <c r="X66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62" s="272"/>
      <c r="Z662" s="272" t="e">
        <f>#REF!&amp;#REF!</f>
        <v>#REF!</v>
      </c>
      <c r="AA662" s="272"/>
    </row>
    <row r="663" spans="15:27" ht="14.25" x14ac:dyDescent="0.15">
      <c r="O663" s="10" t="e">
        <f>IF(OR(AND(#REF!="知的",#REF!="陸上"),R663="×"),Q663,P663)</f>
        <v>#REF!</v>
      </c>
      <c r="P663" s="10" t="str">
        <f>IFERROR(IF(#REF!="ﾎﾞｳﾘﾝｸﾞ","◎",IF(OR(#REF!="陸上",#REF!="水泳",#REF!="卓球",#REF!="ﾎﾞｯﾁｬ",#REF!="ﾌﾗｲﾝｸﾞﾃﾞｨｽｸ",#REF!="ｱｰﾁｪﾘｰ",#REF!="砲丸投4.0kg"),INDEX(判定,MATCH(リスト!X663,縦リスト,0),MATCH(#REF!,横リスト,0)),"")),"×")</f>
        <v>×</v>
      </c>
      <c r="Q663" s="10" t="e">
        <f>IF(#REF!="","",IFERROR(IF(AND(#REF!="知的",#REF!="陸上"),INDEX(判定２,MATCH(リスト!Z663,縦リスト２,0),MATCH(#REF!,横リスト,0)),"×"),""))</f>
        <v>#REF!</v>
      </c>
      <c r="R663" s="10" t="str">
        <f>IFERROR(IF(AND(#REF!="精神",#REF!="陸上"),INDEX(判定２,MATCH(リスト!Z663,縦リスト２,0),MATCH(M663,横リスト,0)),""),"×")</f>
        <v>×</v>
      </c>
      <c r="S663" s="10" t="e">
        <f>IF(OR(AND(#REF!="知的",#REF!="陸上"),R663="×"),Q663,P663)</f>
        <v>#REF!</v>
      </c>
      <c r="T663" s="8" t="str">
        <f t="shared" si="10"/>
        <v>　</v>
      </c>
      <c r="X66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63" s="272"/>
      <c r="Z663" s="272" t="e">
        <f>#REF!&amp;#REF!</f>
        <v>#REF!</v>
      </c>
      <c r="AA663" s="272"/>
    </row>
    <row r="664" spans="15:27" ht="14.25" x14ac:dyDescent="0.15">
      <c r="O664" s="10" t="e">
        <f>IF(OR(AND(#REF!="知的",#REF!="陸上"),R664="×"),Q664,P664)</f>
        <v>#REF!</v>
      </c>
      <c r="P664" s="10" t="str">
        <f>IFERROR(IF(#REF!="ﾎﾞｳﾘﾝｸﾞ","◎",IF(OR(#REF!="陸上",#REF!="水泳",#REF!="卓球",#REF!="ﾎﾞｯﾁｬ",#REF!="ﾌﾗｲﾝｸﾞﾃﾞｨｽｸ",#REF!="ｱｰﾁｪﾘｰ",#REF!="砲丸投4.0kg"),INDEX(判定,MATCH(リスト!X664,縦リスト,0),MATCH(#REF!,横リスト,0)),"")),"×")</f>
        <v>×</v>
      </c>
      <c r="Q664" s="10" t="e">
        <f>IF(#REF!="","",IFERROR(IF(AND(#REF!="知的",#REF!="陸上"),INDEX(判定２,MATCH(リスト!Z664,縦リスト２,0),MATCH(#REF!,横リスト,0)),"×"),""))</f>
        <v>#REF!</v>
      </c>
      <c r="R664" s="10" t="str">
        <f>IFERROR(IF(AND(#REF!="精神",#REF!="陸上"),INDEX(判定２,MATCH(リスト!Z664,縦リスト２,0),MATCH(M664,横リスト,0)),""),"×")</f>
        <v>×</v>
      </c>
      <c r="S664" s="10" t="e">
        <f>IF(OR(AND(#REF!="知的",#REF!="陸上"),R664="×"),Q664,P664)</f>
        <v>#REF!</v>
      </c>
      <c r="T664" s="8" t="str">
        <f t="shared" si="10"/>
        <v>　</v>
      </c>
      <c r="X66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64" s="272"/>
      <c r="Z664" s="272" t="e">
        <f>#REF!&amp;#REF!</f>
        <v>#REF!</v>
      </c>
      <c r="AA664" s="272"/>
    </row>
    <row r="665" spans="15:27" ht="14.25" x14ac:dyDescent="0.15">
      <c r="O665" s="10" t="e">
        <f>IF(OR(AND(#REF!="知的",#REF!="陸上"),R665="×"),Q665,P665)</f>
        <v>#REF!</v>
      </c>
      <c r="P665" s="10" t="str">
        <f>IFERROR(IF(#REF!="ﾎﾞｳﾘﾝｸﾞ","◎",IF(OR(#REF!="陸上",#REF!="水泳",#REF!="卓球",#REF!="ﾎﾞｯﾁｬ",#REF!="ﾌﾗｲﾝｸﾞﾃﾞｨｽｸ",#REF!="ｱｰﾁｪﾘｰ",#REF!="砲丸投4.0kg"),INDEX(判定,MATCH(リスト!X665,縦リスト,0),MATCH(#REF!,横リスト,0)),"")),"×")</f>
        <v>×</v>
      </c>
      <c r="Q665" s="10" t="e">
        <f>IF(#REF!="","",IFERROR(IF(AND(#REF!="知的",#REF!="陸上"),INDEX(判定２,MATCH(リスト!Z665,縦リスト２,0),MATCH(#REF!,横リスト,0)),"×"),""))</f>
        <v>#REF!</v>
      </c>
      <c r="R665" s="10" t="str">
        <f>IFERROR(IF(AND(#REF!="精神",#REF!="陸上"),INDEX(判定２,MATCH(リスト!Z665,縦リスト２,0),MATCH(M665,横リスト,0)),""),"×")</f>
        <v>×</v>
      </c>
      <c r="S665" s="10" t="e">
        <f>IF(OR(AND(#REF!="知的",#REF!="陸上"),R665="×"),Q665,P665)</f>
        <v>#REF!</v>
      </c>
      <c r="T665" s="8" t="str">
        <f t="shared" si="10"/>
        <v>　</v>
      </c>
      <c r="X66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65" s="272"/>
      <c r="Z665" s="272" t="e">
        <f>#REF!&amp;#REF!</f>
        <v>#REF!</v>
      </c>
      <c r="AA665" s="272"/>
    </row>
    <row r="666" spans="15:27" ht="14.25" x14ac:dyDescent="0.15">
      <c r="O666" s="10" t="e">
        <f>IF(OR(AND(#REF!="知的",#REF!="陸上"),R666="×"),Q666,P666)</f>
        <v>#REF!</v>
      </c>
      <c r="P666" s="10" t="str">
        <f>IFERROR(IF(#REF!="ﾎﾞｳﾘﾝｸﾞ","◎",IF(OR(#REF!="陸上",#REF!="水泳",#REF!="卓球",#REF!="ﾎﾞｯﾁｬ",#REF!="ﾌﾗｲﾝｸﾞﾃﾞｨｽｸ",#REF!="ｱｰﾁｪﾘｰ",#REF!="砲丸投4.0kg"),INDEX(判定,MATCH(リスト!X666,縦リスト,0),MATCH(#REF!,横リスト,0)),"")),"×")</f>
        <v>×</v>
      </c>
      <c r="Q666" s="10" t="e">
        <f>IF(#REF!="","",IFERROR(IF(AND(#REF!="知的",#REF!="陸上"),INDEX(判定２,MATCH(リスト!Z666,縦リスト２,0),MATCH(#REF!,横リスト,0)),"×"),""))</f>
        <v>#REF!</v>
      </c>
      <c r="R666" s="10" t="str">
        <f>IFERROR(IF(AND(#REF!="精神",#REF!="陸上"),INDEX(判定２,MATCH(リスト!Z666,縦リスト２,0),MATCH(M666,横リスト,0)),""),"×")</f>
        <v>×</v>
      </c>
      <c r="S666" s="10" t="e">
        <f>IF(OR(AND(#REF!="知的",#REF!="陸上"),R666="×"),Q666,P666)</f>
        <v>#REF!</v>
      </c>
      <c r="T666" s="8" t="str">
        <f t="shared" si="10"/>
        <v>　</v>
      </c>
      <c r="X66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66" s="272"/>
      <c r="Z666" s="272" t="e">
        <f>#REF!&amp;#REF!</f>
        <v>#REF!</v>
      </c>
      <c r="AA666" s="272"/>
    </row>
    <row r="667" spans="15:27" ht="14.25" x14ac:dyDescent="0.15">
      <c r="O667" s="10" t="e">
        <f>IF(OR(AND(#REF!="知的",#REF!="陸上"),R667="×"),Q667,P667)</f>
        <v>#REF!</v>
      </c>
      <c r="P667" s="10" t="str">
        <f>IFERROR(IF(#REF!="ﾎﾞｳﾘﾝｸﾞ","◎",IF(OR(#REF!="陸上",#REF!="水泳",#REF!="卓球",#REF!="ﾎﾞｯﾁｬ",#REF!="ﾌﾗｲﾝｸﾞﾃﾞｨｽｸ",#REF!="ｱｰﾁｪﾘｰ",#REF!="砲丸投4.0kg"),INDEX(判定,MATCH(リスト!X667,縦リスト,0),MATCH(#REF!,横リスト,0)),"")),"×")</f>
        <v>×</v>
      </c>
      <c r="Q667" s="10" t="e">
        <f>IF(#REF!="","",IFERROR(IF(AND(#REF!="知的",#REF!="陸上"),INDEX(判定２,MATCH(リスト!Z667,縦リスト２,0),MATCH(#REF!,横リスト,0)),"×"),""))</f>
        <v>#REF!</v>
      </c>
      <c r="R667" s="10" t="str">
        <f>IFERROR(IF(AND(#REF!="精神",#REF!="陸上"),INDEX(判定２,MATCH(リスト!Z667,縦リスト２,0),MATCH(M667,横リスト,0)),""),"×")</f>
        <v>×</v>
      </c>
      <c r="S667" s="10" t="e">
        <f>IF(OR(AND(#REF!="知的",#REF!="陸上"),R667="×"),Q667,P667)</f>
        <v>#REF!</v>
      </c>
      <c r="T667" s="8" t="str">
        <f t="shared" si="10"/>
        <v>　</v>
      </c>
      <c r="X66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67" s="272"/>
      <c r="Z667" s="272" t="e">
        <f>#REF!&amp;#REF!</f>
        <v>#REF!</v>
      </c>
      <c r="AA667" s="272"/>
    </row>
    <row r="668" spans="15:27" ht="14.25" x14ac:dyDescent="0.15">
      <c r="O668" s="10" t="e">
        <f>IF(OR(AND(#REF!="知的",#REF!="陸上"),R668="×"),Q668,P668)</f>
        <v>#REF!</v>
      </c>
      <c r="P668" s="10" t="str">
        <f>IFERROR(IF(#REF!="ﾎﾞｳﾘﾝｸﾞ","◎",IF(OR(#REF!="陸上",#REF!="水泳",#REF!="卓球",#REF!="ﾎﾞｯﾁｬ",#REF!="ﾌﾗｲﾝｸﾞﾃﾞｨｽｸ",#REF!="ｱｰﾁｪﾘｰ",#REF!="砲丸投4.0kg"),INDEX(判定,MATCH(リスト!X668,縦リスト,0),MATCH(#REF!,横リスト,0)),"")),"×")</f>
        <v>×</v>
      </c>
      <c r="Q668" s="10" t="e">
        <f>IF(#REF!="","",IFERROR(IF(AND(#REF!="知的",#REF!="陸上"),INDEX(判定２,MATCH(リスト!Z668,縦リスト２,0),MATCH(#REF!,横リスト,0)),"×"),""))</f>
        <v>#REF!</v>
      </c>
      <c r="R668" s="10" t="str">
        <f>IFERROR(IF(AND(#REF!="精神",#REF!="陸上"),INDEX(判定２,MATCH(リスト!Z668,縦リスト２,0),MATCH(M668,横リスト,0)),""),"×")</f>
        <v>×</v>
      </c>
      <c r="S668" s="10" t="e">
        <f>IF(OR(AND(#REF!="知的",#REF!="陸上"),R668="×"),Q668,P668)</f>
        <v>#REF!</v>
      </c>
      <c r="T668" s="8" t="str">
        <f t="shared" si="10"/>
        <v>　</v>
      </c>
      <c r="X66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68" s="272"/>
      <c r="Z668" s="272" t="e">
        <f>#REF!&amp;#REF!</f>
        <v>#REF!</v>
      </c>
      <c r="AA668" s="272"/>
    </row>
    <row r="669" spans="15:27" ht="14.25" x14ac:dyDescent="0.15">
      <c r="O669" s="10" t="e">
        <f>IF(OR(AND(#REF!="知的",#REF!="陸上"),R669="×"),Q669,P669)</f>
        <v>#REF!</v>
      </c>
      <c r="P669" s="10" t="str">
        <f>IFERROR(IF(#REF!="ﾎﾞｳﾘﾝｸﾞ","◎",IF(OR(#REF!="陸上",#REF!="水泳",#REF!="卓球",#REF!="ﾎﾞｯﾁｬ",#REF!="ﾌﾗｲﾝｸﾞﾃﾞｨｽｸ",#REF!="ｱｰﾁｪﾘｰ",#REF!="砲丸投4.0kg"),INDEX(判定,MATCH(リスト!X669,縦リスト,0),MATCH(#REF!,横リスト,0)),"")),"×")</f>
        <v>×</v>
      </c>
      <c r="Q669" s="10" t="e">
        <f>IF(#REF!="","",IFERROR(IF(AND(#REF!="知的",#REF!="陸上"),INDEX(判定２,MATCH(リスト!Z669,縦リスト２,0),MATCH(#REF!,横リスト,0)),"×"),""))</f>
        <v>#REF!</v>
      </c>
      <c r="R669" s="10" t="str">
        <f>IFERROR(IF(AND(#REF!="精神",#REF!="陸上"),INDEX(判定２,MATCH(リスト!Z669,縦リスト２,0),MATCH(M669,横リスト,0)),""),"×")</f>
        <v>×</v>
      </c>
      <c r="S669" s="10" t="e">
        <f>IF(OR(AND(#REF!="知的",#REF!="陸上"),R669="×"),Q669,P669)</f>
        <v>#REF!</v>
      </c>
      <c r="T669" s="8" t="str">
        <f t="shared" si="10"/>
        <v>　</v>
      </c>
      <c r="X66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69" s="272"/>
      <c r="Z669" s="272" t="e">
        <f>#REF!&amp;#REF!</f>
        <v>#REF!</v>
      </c>
      <c r="AA669" s="272"/>
    </row>
    <row r="670" spans="15:27" ht="14.25" x14ac:dyDescent="0.15">
      <c r="O670" s="10" t="e">
        <f>IF(OR(AND(#REF!="知的",#REF!="陸上"),R670="×"),Q670,P670)</f>
        <v>#REF!</v>
      </c>
      <c r="P670" s="10" t="str">
        <f>IFERROR(IF(#REF!="ﾎﾞｳﾘﾝｸﾞ","◎",IF(OR(#REF!="陸上",#REF!="水泳",#REF!="卓球",#REF!="ﾎﾞｯﾁｬ",#REF!="ﾌﾗｲﾝｸﾞﾃﾞｨｽｸ",#REF!="ｱｰﾁｪﾘｰ",#REF!="砲丸投4.0kg"),INDEX(判定,MATCH(リスト!X670,縦リスト,0),MATCH(#REF!,横リスト,0)),"")),"×")</f>
        <v>×</v>
      </c>
      <c r="Q670" s="10" t="e">
        <f>IF(#REF!="","",IFERROR(IF(AND(#REF!="知的",#REF!="陸上"),INDEX(判定２,MATCH(リスト!Z670,縦リスト２,0),MATCH(#REF!,横リスト,0)),"×"),""))</f>
        <v>#REF!</v>
      </c>
      <c r="R670" s="10" t="str">
        <f>IFERROR(IF(AND(#REF!="精神",#REF!="陸上"),INDEX(判定２,MATCH(リスト!Z670,縦リスト２,0),MATCH(M670,横リスト,0)),""),"×")</f>
        <v>×</v>
      </c>
      <c r="S670" s="10" t="e">
        <f>IF(OR(AND(#REF!="知的",#REF!="陸上"),R670="×"),Q670,P670)</f>
        <v>#REF!</v>
      </c>
      <c r="T670" s="8" t="str">
        <f t="shared" si="10"/>
        <v>　</v>
      </c>
      <c r="X67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70" s="272"/>
      <c r="Z670" s="272" t="e">
        <f>#REF!&amp;#REF!</f>
        <v>#REF!</v>
      </c>
      <c r="AA670" s="272"/>
    </row>
    <row r="671" spans="15:27" ht="14.25" x14ac:dyDescent="0.15">
      <c r="O671" s="10" t="e">
        <f>IF(OR(AND(#REF!="知的",#REF!="陸上"),R671="×"),Q671,P671)</f>
        <v>#REF!</v>
      </c>
      <c r="P671" s="10" t="str">
        <f>IFERROR(IF(#REF!="ﾎﾞｳﾘﾝｸﾞ","◎",IF(OR(#REF!="陸上",#REF!="水泳",#REF!="卓球",#REF!="ﾎﾞｯﾁｬ",#REF!="ﾌﾗｲﾝｸﾞﾃﾞｨｽｸ",#REF!="ｱｰﾁｪﾘｰ",#REF!="砲丸投4.0kg"),INDEX(判定,MATCH(リスト!X671,縦リスト,0),MATCH(#REF!,横リスト,0)),"")),"×")</f>
        <v>×</v>
      </c>
      <c r="Q671" s="10" t="e">
        <f>IF(#REF!="","",IFERROR(IF(AND(#REF!="知的",#REF!="陸上"),INDEX(判定２,MATCH(リスト!Z671,縦リスト２,0),MATCH(#REF!,横リスト,0)),"×"),""))</f>
        <v>#REF!</v>
      </c>
      <c r="R671" s="10" t="str">
        <f>IFERROR(IF(AND(#REF!="精神",#REF!="陸上"),INDEX(判定２,MATCH(リスト!Z671,縦リスト２,0),MATCH(M671,横リスト,0)),""),"×")</f>
        <v>×</v>
      </c>
      <c r="S671" s="10" t="e">
        <f>IF(OR(AND(#REF!="知的",#REF!="陸上"),R671="×"),Q671,P671)</f>
        <v>#REF!</v>
      </c>
      <c r="T671" s="8" t="str">
        <f t="shared" si="10"/>
        <v>　</v>
      </c>
      <c r="X67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71" s="272"/>
      <c r="Z671" s="272" t="e">
        <f>#REF!&amp;#REF!</f>
        <v>#REF!</v>
      </c>
      <c r="AA671" s="272"/>
    </row>
    <row r="672" spans="15:27" ht="14.25" x14ac:dyDescent="0.15">
      <c r="O672" s="10" t="e">
        <f>IF(OR(AND(#REF!="知的",#REF!="陸上"),R672="×"),Q672,P672)</f>
        <v>#REF!</v>
      </c>
      <c r="P672" s="10" t="str">
        <f>IFERROR(IF(#REF!="ﾎﾞｳﾘﾝｸﾞ","◎",IF(OR(#REF!="陸上",#REF!="水泳",#REF!="卓球",#REF!="ﾎﾞｯﾁｬ",#REF!="ﾌﾗｲﾝｸﾞﾃﾞｨｽｸ",#REF!="ｱｰﾁｪﾘｰ",#REF!="砲丸投4.0kg"),INDEX(判定,MATCH(リスト!X672,縦リスト,0),MATCH(#REF!,横リスト,0)),"")),"×")</f>
        <v>×</v>
      </c>
      <c r="Q672" s="10" t="e">
        <f>IF(#REF!="","",IFERROR(IF(AND(#REF!="知的",#REF!="陸上"),INDEX(判定２,MATCH(リスト!Z672,縦リスト２,0),MATCH(#REF!,横リスト,0)),"×"),""))</f>
        <v>#REF!</v>
      </c>
      <c r="R672" s="10" t="str">
        <f>IFERROR(IF(AND(#REF!="精神",#REF!="陸上"),INDEX(判定２,MATCH(リスト!Z672,縦リスト２,0),MATCH(M672,横リスト,0)),""),"×")</f>
        <v>×</v>
      </c>
      <c r="S672" s="10" t="e">
        <f>IF(OR(AND(#REF!="知的",#REF!="陸上"),R672="×"),Q672,P672)</f>
        <v>#REF!</v>
      </c>
      <c r="T672" s="8" t="str">
        <f t="shared" si="10"/>
        <v>　</v>
      </c>
      <c r="X67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72" s="272"/>
      <c r="Z672" s="272" t="e">
        <f>#REF!&amp;#REF!</f>
        <v>#REF!</v>
      </c>
      <c r="AA672" s="272"/>
    </row>
    <row r="673" spans="15:27" ht="14.25" x14ac:dyDescent="0.15">
      <c r="O673" s="10" t="e">
        <f>IF(OR(AND(#REF!="知的",#REF!="陸上"),R673="×"),Q673,P673)</f>
        <v>#REF!</v>
      </c>
      <c r="P673" s="10" t="str">
        <f>IFERROR(IF(#REF!="ﾎﾞｳﾘﾝｸﾞ","◎",IF(OR(#REF!="陸上",#REF!="水泳",#REF!="卓球",#REF!="ﾎﾞｯﾁｬ",#REF!="ﾌﾗｲﾝｸﾞﾃﾞｨｽｸ",#REF!="ｱｰﾁｪﾘｰ",#REF!="砲丸投4.0kg"),INDEX(判定,MATCH(リスト!X673,縦リスト,0),MATCH(#REF!,横リスト,0)),"")),"×")</f>
        <v>×</v>
      </c>
      <c r="Q673" s="10" t="e">
        <f>IF(#REF!="","",IFERROR(IF(AND(#REF!="知的",#REF!="陸上"),INDEX(判定２,MATCH(リスト!Z673,縦リスト２,0),MATCH(#REF!,横リスト,0)),"×"),""))</f>
        <v>#REF!</v>
      </c>
      <c r="R673" s="10" t="str">
        <f>IFERROR(IF(AND(#REF!="精神",#REF!="陸上"),INDEX(判定２,MATCH(リスト!Z673,縦リスト２,0),MATCH(M673,横リスト,0)),""),"×")</f>
        <v>×</v>
      </c>
      <c r="S673" s="10" t="e">
        <f>IF(OR(AND(#REF!="知的",#REF!="陸上"),R673="×"),Q673,P673)</f>
        <v>#REF!</v>
      </c>
      <c r="T673" s="8" t="str">
        <f t="shared" si="10"/>
        <v>　</v>
      </c>
      <c r="X67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73" s="272"/>
      <c r="Z673" s="272" t="e">
        <f>#REF!&amp;#REF!</f>
        <v>#REF!</v>
      </c>
      <c r="AA673" s="272"/>
    </row>
    <row r="674" spans="15:27" ht="14.25" x14ac:dyDescent="0.15">
      <c r="O674" s="10" t="e">
        <f>IF(OR(AND(#REF!="知的",#REF!="陸上"),R674="×"),Q674,P674)</f>
        <v>#REF!</v>
      </c>
      <c r="P674" s="10" t="str">
        <f>IFERROR(IF(#REF!="ﾎﾞｳﾘﾝｸﾞ","◎",IF(OR(#REF!="陸上",#REF!="水泳",#REF!="卓球",#REF!="ﾎﾞｯﾁｬ",#REF!="ﾌﾗｲﾝｸﾞﾃﾞｨｽｸ",#REF!="ｱｰﾁｪﾘｰ",#REF!="砲丸投4.0kg"),INDEX(判定,MATCH(リスト!X674,縦リスト,0),MATCH(#REF!,横リスト,0)),"")),"×")</f>
        <v>×</v>
      </c>
      <c r="Q674" s="10" t="e">
        <f>IF(#REF!="","",IFERROR(IF(AND(#REF!="知的",#REF!="陸上"),INDEX(判定２,MATCH(リスト!Z674,縦リスト２,0),MATCH(#REF!,横リスト,0)),"×"),""))</f>
        <v>#REF!</v>
      </c>
      <c r="R674" s="10" t="str">
        <f>IFERROR(IF(AND(#REF!="精神",#REF!="陸上"),INDEX(判定２,MATCH(リスト!Z674,縦リスト２,0),MATCH(M674,横リスト,0)),""),"×")</f>
        <v>×</v>
      </c>
      <c r="S674" s="10" t="e">
        <f>IF(OR(AND(#REF!="知的",#REF!="陸上"),R674="×"),Q674,P674)</f>
        <v>#REF!</v>
      </c>
      <c r="T674" s="8" t="str">
        <f t="shared" si="10"/>
        <v>　</v>
      </c>
      <c r="X67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74" s="272"/>
      <c r="Z674" s="272" t="e">
        <f>#REF!&amp;#REF!</f>
        <v>#REF!</v>
      </c>
      <c r="AA674" s="272"/>
    </row>
    <row r="675" spans="15:27" ht="14.25" x14ac:dyDescent="0.15">
      <c r="O675" s="10" t="e">
        <f>IF(OR(AND(#REF!="知的",#REF!="陸上"),R675="×"),Q675,P675)</f>
        <v>#REF!</v>
      </c>
      <c r="P675" s="10" t="str">
        <f>IFERROR(IF(#REF!="ﾎﾞｳﾘﾝｸﾞ","◎",IF(OR(#REF!="陸上",#REF!="水泳",#REF!="卓球",#REF!="ﾎﾞｯﾁｬ",#REF!="ﾌﾗｲﾝｸﾞﾃﾞｨｽｸ",#REF!="ｱｰﾁｪﾘｰ",#REF!="砲丸投4.0kg"),INDEX(判定,MATCH(リスト!X675,縦リスト,0),MATCH(#REF!,横リスト,0)),"")),"×")</f>
        <v>×</v>
      </c>
      <c r="Q675" s="10" t="e">
        <f>IF(#REF!="","",IFERROR(IF(AND(#REF!="知的",#REF!="陸上"),INDEX(判定２,MATCH(リスト!Z675,縦リスト２,0),MATCH(#REF!,横リスト,0)),"×"),""))</f>
        <v>#REF!</v>
      </c>
      <c r="R675" s="10" t="str">
        <f>IFERROR(IF(AND(#REF!="精神",#REF!="陸上"),INDEX(判定２,MATCH(リスト!Z675,縦リスト２,0),MATCH(M675,横リスト,0)),""),"×")</f>
        <v>×</v>
      </c>
      <c r="S675" s="10" t="e">
        <f>IF(OR(AND(#REF!="知的",#REF!="陸上"),R675="×"),Q675,P675)</f>
        <v>#REF!</v>
      </c>
      <c r="T675" s="8" t="str">
        <f t="shared" si="10"/>
        <v>　</v>
      </c>
      <c r="X67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75" s="272"/>
      <c r="Z675" s="272" t="e">
        <f>#REF!&amp;#REF!</f>
        <v>#REF!</v>
      </c>
      <c r="AA675" s="272"/>
    </row>
    <row r="676" spans="15:27" ht="14.25" x14ac:dyDescent="0.15">
      <c r="O676" s="10" t="e">
        <f>IF(OR(AND(#REF!="知的",#REF!="陸上"),R676="×"),Q676,P676)</f>
        <v>#REF!</v>
      </c>
      <c r="P676" s="10" t="str">
        <f>IFERROR(IF(#REF!="ﾎﾞｳﾘﾝｸﾞ","◎",IF(OR(#REF!="陸上",#REF!="水泳",#REF!="卓球",#REF!="ﾎﾞｯﾁｬ",#REF!="ﾌﾗｲﾝｸﾞﾃﾞｨｽｸ",#REF!="ｱｰﾁｪﾘｰ",#REF!="砲丸投4.0kg"),INDEX(判定,MATCH(リスト!X676,縦リスト,0),MATCH(#REF!,横リスト,0)),"")),"×")</f>
        <v>×</v>
      </c>
      <c r="Q676" s="10" t="e">
        <f>IF(#REF!="","",IFERROR(IF(AND(#REF!="知的",#REF!="陸上"),INDEX(判定２,MATCH(リスト!Z676,縦リスト２,0),MATCH(#REF!,横リスト,0)),"×"),""))</f>
        <v>#REF!</v>
      </c>
      <c r="R676" s="10" t="str">
        <f>IFERROR(IF(AND(#REF!="精神",#REF!="陸上"),INDEX(判定２,MATCH(リスト!Z676,縦リスト２,0),MATCH(M676,横リスト,0)),""),"×")</f>
        <v>×</v>
      </c>
      <c r="S676" s="10" t="e">
        <f>IF(OR(AND(#REF!="知的",#REF!="陸上"),R676="×"),Q676,P676)</f>
        <v>#REF!</v>
      </c>
      <c r="T676" s="8" t="str">
        <f t="shared" si="10"/>
        <v>　</v>
      </c>
      <c r="X67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76" s="272"/>
      <c r="Z676" s="272" t="e">
        <f>#REF!&amp;#REF!</f>
        <v>#REF!</v>
      </c>
      <c r="AA676" s="272"/>
    </row>
    <row r="677" spans="15:27" ht="14.25" x14ac:dyDescent="0.15">
      <c r="O677" s="10" t="e">
        <f>IF(OR(AND(#REF!="知的",#REF!="陸上"),R677="×"),Q677,P677)</f>
        <v>#REF!</v>
      </c>
      <c r="P677" s="10" t="str">
        <f>IFERROR(IF(#REF!="ﾎﾞｳﾘﾝｸﾞ","◎",IF(OR(#REF!="陸上",#REF!="水泳",#REF!="卓球",#REF!="ﾎﾞｯﾁｬ",#REF!="ﾌﾗｲﾝｸﾞﾃﾞｨｽｸ",#REF!="ｱｰﾁｪﾘｰ",#REF!="砲丸投4.0kg"),INDEX(判定,MATCH(リスト!X677,縦リスト,0),MATCH(#REF!,横リスト,0)),"")),"×")</f>
        <v>×</v>
      </c>
      <c r="Q677" s="10" t="e">
        <f>IF(#REF!="","",IFERROR(IF(AND(#REF!="知的",#REF!="陸上"),INDEX(判定２,MATCH(リスト!Z677,縦リスト２,0),MATCH(#REF!,横リスト,0)),"×"),""))</f>
        <v>#REF!</v>
      </c>
      <c r="R677" s="10" t="str">
        <f>IFERROR(IF(AND(#REF!="精神",#REF!="陸上"),INDEX(判定２,MATCH(リスト!Z677,縦リスト２,0),MATCH(M677,横リスト,0)),""),"×")</f>
        <v>×</v>
      </c>
      <c r="S677" s="10" t="e">
        <f>IF(OR(AND(#REF!="知的",#REF!="陸上"),R677="×"),Q677,P677)</f>
        <v>#REF!</v>
      </c>
      <c r="T677" s="8" t="str">
        <f t="shared" si="10"/>
        <v>　</v>
      </c>
      <c r="X67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77" s="272"/>
      <c r="Z677" s="272" t="e">
        <f>#REF!&amp;#REF!</f>
        <v>#REF!</v>
      </c>
      <c r="AA677" s="272"/>
    </row>
    <row r="678" spans="15:27" ht="14.25" x14ac:dyDescent="0.15">
      <c r="O678" s="10" t="e">
        <f>IF(OR(AND(#REF!="知的",#REF!="陸上"),R678="×"),Q678,P678)</f>
        <v>#REF!</v>
      </c>
      <c r="P678" s="10" t="str">
        <f>IFERROR(IF(#REF!="ﾎﾞｳﾘﾝｸﾞ","◎",IF(OR(#REF!="陸上",#REF!="水泳",#REF!="卓球",#REF!="ﾎﾞｯﾁｬ",#REF!="ﾌﾗｲﾝｸﾞﾃﾞｨｽｸ",#REF!="ｱｰﾁｪﾘｰ",#REF!="砲丸投4.0kg"),INDEX(判定,MATCH(リスト!X678,縦リスト,0),MATCH(#REF!,横リスト,0)),"")),"×")</f>
        <v>×</v>
      </c>
      <c r="Q678" s="10" t="e">
        <f>IF(#REF!="","",IFERROR(IF(AND(#REF!="知的",#REF!="陸上"),INDEX(判定２,MATCH(リスト!Z678,縦リスト２,0),MATCH(#REF!,横リスト,0)),"×"),""))</f>
        <v>#REF!</v>
      </c>
      <c r="R678" s="10" t="str">
        <f>IFERROR(IF(AND(#REF!="精神",#REF!="陸上"),INDEX(判定２,MATCH(リスト!Z678,縦リスト２,0),MATCH(M678,横リスト,0)),""),"×")</f>
        <v>×</v>
      </c>
      <c r="S678" s="10" t="e">
        <f>IF(OR(AND(#REF!="知的",#REF!="陸上"),R678="×"),Q678,P678)</f>
        <v>#REF!</v>
      </c>
      <c r="T678" s="8" t="str">
        <f t="shared" si="10"/>
        <v>　</v>
      </c>
      <c r="X67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78" s="272"/>
      <c r="Z678" s="272" t="e">
        <f>#REF!&amp;#REF!</f>
        <v>#REF!</v>
      </c>
      <c r="AA678" s="272"/>
    </row>
    <row r="679" spans="15:27" ht="14.25" x14ac:dyDescent="0.15">
      <c r="O679" s="10" t="e">
        <f>IF(OR(AND(#REF!="知的",#REF!="陸上"),R679="×"),Q679,P679)</f>
        <v>#REF!</v>
      </c>
      <c r="P679" s="10" t="str">
        <f>IFERROR(IF(#REF!="ﾎﾞｳﾘﾝｸﾞ","◎",IF(OR(#REF!="陸上",#REF!="水泳",#REF!="卓球",#REF!="ﾎﾞｯﾁｬ",#REF!="ﾌﾗｲﾝｸﾞﾃﾞｨｽｸ",#REF!="ｱｰﾁｪﾘｰ",#REF!="砲丸投4.0kg"),INDEX(判定,MATCH(リスト!X679,縦リスト,0),MATCH(#REF!,横リスト,0)),"")),"×")</f>
        <v>×</v>
      </c>
      <c r="Q679" s="10" t="e">
        <f>IF(#REF!="","",IFERROR(IF(AND(#REF!="知的",#REF!="陸上"),INDEX(判定２,MATCH(リスト!Z679,縦リスト２,0),MATCH(#REF!,横リスト,0)),"×"),""))</f>
        <v>#REF!</v>
      </c>
      <c r="R679" s="10" t="str">
        <f>IFERROR(IF(AND(#REF!="精神",#REF!="陸上"),INDEX(判定２,MATCH(リスト!Z679,縦リスト２,0),MATCH(M679,横リスト,0)),""),"×")</f>
        <v>×</v>
      </c>
      <c r="S679" s="10" t="e">
        <f>IF(OR(AND(#REF!="知的",#REF!="陸上"),R679="×"),Q679,P679)</f>
        <v>#REF!</v>
      </c>
      <c r="T679" s="8" t="str">
        <f t="shared" si="10"/>
        <v>　</v>
      </c>
      <c r="X67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79" s="272"/>
      <c r="Z679" s="272" t="e">
        <f>#REF!&amp;#REF!</f>
        <v>#REF!</v>
      </c>
      <c r="AA679" s="272"/>
    </row>
    <row r="680" spans="15:27" ht="14.25" x14ac:dyDescent="0.15">
      <c r="O680" s="10" t="e">
        <f>IF(OR(AND(#REF!="知的",#REF!="陸上"),R680="×"),Q680,P680)</f>
        <v>#REF!</v>
      </c>
      <c r="P680" s="10" t="str">
        <f>IFERROR(IF(#REF!="ﾎﾞｳﾘﾝｸﾞ","◎",IF(OR(#REF!="陸上",#REF!="水泳",#REF!="卓球",#REF!="ﾎﾞｯﾁｬ",#REF!="ﾌﾗｲﾝｸﾞﾃﾞｨｽｸ",#REF!="ｱｰﾁｪﾘｰ",#REF!="砲丸投4.0kg"),INDEX(判定,MATCH(リスト!X680,縦リスト,0),MATCH(#REF!,横リスト,0)),"")),"×")</f>
        <v>×</v>
      </c>
      <c r="Q680" s="10" t="e">
        <f>IF(#REF!="","",IFERROR(IF(AND(#REF!="知的",#REF!="陸上"),INDEX(判定２,MATCH(リスト!Z680,縦リスト２,0),MATCH(#REF!,横リスト,0)),"×"),""))</f>
        <v>#REF!</v>
      </c>
      <c r="R680" s="10" t="str">
        <f>IFERROR(IF(AND(#REF!="精神",#REF!="陸上"),INDEX(判定２,MATCH(リスト!Z680,縦リスト２,0),MATCH(M680,横リスト,0)),""),"×")</f>
        <v>×</v>
      </c>
      <c r="S680" s="10" t="e">
        <f>IF(OR(AND(#REF!="知的",#REF!="陸上"),R680="×"),Q680,P680)</f>
        <v>#REF!</v>
      </c>
      <c r="T680" s="8" t="str">
        <f t="shared" si="10"/>
        <v>　</v>
      </c>
      <c r="X68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80" s="272"/>
      <c r="Z680" s="272" t="e">
        <f>#REF!&amp;#REF!</f>
        <v>#REF!</v>
      </c>
      <c r="AA680" s="272"/>
    </row>
    <row r="681" spans="15:27" ht="14.25" x14ac:dyDescent="0.15">
      <c r="O681" s="10" t="e">
        <f>IF(OR(AND(#REF!="知的",#REF!="陸上"),R681="×"),Q681,P681)</f>
        <v>#REF!</v>
      </c>
      <c r="P681" s="10" t="str">
        <f>IFERROR(IF(#REF!="ﾎﾞｳﾘﾝｸﾞ","◎",IF(OR(#REF!="陸上",#REF!="水泳",#REF!="卓球",#REF!="ﾎﾞｯﾁｬ",#REF!="ﾌﾗｲﾝｸﾞﾃﾞｨｽｸ",#REF!="ｱｰﾁｪﾘｰ",#REF!="砲丸投4.0kg"),INDEX(判定,MATCH(リスト!X681,縦リスト,0),MATCH(#REF!,横リスト,0)),"")),"×")</f>
        <v>×</v>
      </c>
      <c r="Q681" s="10" t="e">
        <f>IF(#REF!="","",IFERROR(IF(AND(#REF!="知的",#REF!="陸上"),INDEX(判定２,MATCH(リスト!Z681,縦リスト２,0),MATCH(#REF!,横リスト,0)),"×"),""))</f>
        <v>#REF!</v>
      </c>
      <c r="R681" s="10" t="str">
        <f>IFERROR(IF(AND(#REF!="精神",#REF!="陸上"),INDEX(判定２,MATCH(リスト!Z681,縦リスト２,0),MATCH(M681,横リスト,0)),""),"×")</f>
        <v>×</v>
      </c>
      <c r="S681" s="10" t="e">
        <f>IF(OR(AND(#REF!="知的",#REF!="陸上"),R681="×"),Q681,P681)</f>
        <v>#REF!</v>
      </c>
      <c r="T681" s="8" t="str">
        <f t="shared" si="10"/>
        <v>　</v>
      </c>
      <c r="X68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81" s="272"/>
      <c r="Z681" s="272" t="e">
        <f>#REF!&amp;#REF!</f>
        <v>#REF!</v>
      </c>
      <c r="AA681" s="272"/>
    </row>
    <row r="682" spans="15:27" ht="14.25" x14ac:dyDescent="0.15">
      <c r="O682" s="10" t="e">
        <f>IF(OR(AND(#REF!="知的",#REF!="陸上"),R682="×"),Q682,P682)</f>
        <v>#REF!</v>
      </c>
      <c r="P682" s="10" t="str">
        <f>IFERROR(IF(#REF!="ﾎﾞｳﾘﾝｸﾞ","◎",IF(OR(#REF!="陸上",#REF!="水泳",#REF!="卓球",#REF!="ﾎﾞｯﾁｬ",#REF!="ﾌﾗｲﾝｸﾞﾃﾞｨｽｸ",#REF!="ｱｰﾁｪﾘｰ",#REF!="砲丸投4.0kg"),INDEX(判定,MATCH(リスト!X682,縦リスト,0),MATCH(#REF!,横リスト,0)),"")),"×")</f>
        <v>×</v>
      </c>
      <c r="Q682" s="10" t="e">
        <f>IF(#REF!="","",IFERROR(IF(AND(#REF!="知的",#REF!="陸上"),INDEX(判定２,MATCH(リスト!Z682,縦リスト２,0),MATCH(#REF!,横リスト,0)),"×"),""))</f>
        <v>#REF!</v>
      </c>
      <c r="R682" s="10" t="str">
        <f>IFERROR(IF(AND(#REF!="精神",#REF!="陸上"),INDEX(判定２,MATCH(リスト!Z682,縦リスト２,0),MATCH(M682,横リスト,0)),""),"×")</f>
        <v>×</v>
      </c>
      <c r="S682" s="10" t="e">
        <f>IF(OR(AND(#REF!="知的",#REF!="陸上"),R682="×"),Q682,P682)</f>
        <v>#REF!</v>
      </c>
      <c r="T682" s="8" t="str">
        <f t="shared" si="10"/>
        <v>　</v>
      </c>
      <c r="X68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82" s="272"/>
      <c r="Z682" s="272" t="e">
        <f>#REF!&amp;#REF!</f>
        <v>#REF!</v>
      </c>
      <c r="AA682" s="272"/>
    </row>
    <row r="683" spans="15:27" ht="14.25" x14ac:dyDescent="0.15">
      <c r="O683" s="10" t="e">
        <f>IF(OR(AND(#REF!="知的",#REF!="陸上"),R683="×"),Q683,P683)</f>
        <v>#REF!</v>
      </c>
      <c r="P683" s="10" t="str">
        <f>IFERROR(IF(#REF!="ﾎﾞｳﾘﾝｸﾞ","◎",IF(OR(#REF!="陸上",#REF!="水泳",#REF!="卓球",#REF!="ﾎﾞｯﾁｬ",#REF!="ﾌﾗｲﾝｸﾞﾃﾞｨｽｸ",#REF!="ｱｰﾁｪﾘｰ",#REF!="砲丸投4.0kg"),INDEX(判定,MATCH(リスト!X683,縦リスト,0),MATCH(#REF!,横リスト,0)),"")),"×")</f>
        <v>×</v>
      </c>
      <c r="Q683" s="10" t="e">
        <f>IF(#REF!="","",IFERROR(IF(AND(#REF!="知的",#REF!="陸上"),INDEX(判定２,MATCH(リスト!Z683,縦リスト２,0),MATCH(#REF!,横リスト,0)),"×"),""))</f>
        <v>#REF!</v>
      </c>
      <c r="R683" s="10" t="str">
        <f>IFERROR(IF(AND(#REF!="精神",#REF!="陸上"),INDEX(判定２,MATCH(リスト!Z683,縦リスト２,0),MATCH(M683,横リスト,0)),""),"×")</f>
        <v>×</v>
      </c>
      <c r="S683" s="10" t="e">
        <f>IF(OR(AND(#REF!="知的",#REF!="陸上"),R683="×"),Q683,P683)</f>
        <v>#REF!</v>
      </c>
      <c r="T683" s="8" t="str">
        <f t="shared" si="10"/>
        <v>　</v>
      </c>
      <c r="X68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83" s="272"/>
      <c r="Z683" s="272" t="e">
        <f>#REF!&amp;#REF!</f>
        <v>#REF!</v>
      </c>
      <c r="AA683" s="272"/>
    </row>
    <row r="684" spans="15:27" ht="14.25" x14ac:dyDescent="0.15">
      <c r="O684" s="10" t="e">
        <f>IF(OR(AND(#REF!="知的",#REF!="陸上"),R684="×"),Q684,P684)</f>
        <v>#REF!</v>
      </c>
      <c r="P684" s="10" t="str">
        <f>IFERROR(IF(#REF!="ﾎﾞｳﾘﾝｸﾞ","◎",IF(OR(#REF!="陸上",#REF!="水泳",#REF!="卓球",#REF!="ﾎﾞｯﾁｬ",#REF!="ﾌﾗｲﾝｸﾞﾃﾞｨｽｸ",#REF!="ｱｰﾁｪﾘｰ",#REF!="砲丸投4.0kg"),INDEX(判定,MATCH(リスト!X684,縦リスト,0),MATCH(#REF!,横リスト,0)),"")),"×")</f>
        <v>×</v>
      </c>
      <c r="Q684" s="10" t="e">
        <f>IF(#REF!="","",IFERROR(IF(AND(#REF!="知的",#REF!="陸上"),INDEX(判定２,MATCH(リスト!Z684,縦リスト２,0),MATCH(#REF!,横リスト,0)),"×"),""))</f>
        <v>#REF!</v>
      </c>
      <c r="R684" s="10" t="str">
        <f>IFERROR(IF(AND(#REF!="精神",#REF!="陸上"),INDEX(判定２,MATCH(リスト!Z684,縦リスト２,0),MATCH(M684,横リスト,0)),""),"×")</f>
        <v>×</v>
      </c>
      <c r="S684" s="10" t="e">
        <f>IF(OR(AND(#REF!="知的",#REF!="陸上"),R684="×"),Q684,P684)</f>
        <v>#REF!</v>
      </c>
      <c r="T684" s="8" t="str">
        <f t="shared" si="10"/>
        <v>　</v>
      </c>
      <c r="X68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84" s="272"/>
      <c r="Z684" s="272" t="e">
        <f>#REF!&amp;#REF!</f>
        <v>#REF!</v>
      </c>
      <c r="AA684" s="272"/>
    </row>
    <row r="685" spans="15:27" ht="14.25" x14ac:dyDescent="0.15">
      <c r="O685" s="10" t="e">
        <f>IF(OR(AND(#REF!="知的",#REF!="陸上"),R685="×"),Q685,P685)</f>
        <v>#REF!</v>
      </c>
      <c r="P685" s="10" t="str">
        <f>IFERROR(IF(#REF!="ﾎﾞｳﾘﾝｸﾞ","◎",IF(OR(#REF!="陸上",#REF!="水泳",#REF!="卓球",#REF!="ﾎﾞｯﾁｬ",#REF!="ﾌﾗｲﾝｸﾞﾃﾞｨｽｸ",#REF!="ｱｰﾁｪﾘｰ",#REF!="砲丸投4.0kg"),INDEX(判定,MATCH(リスト!X685,縦リスト,0),MATCH(#REF!,横リスト,0)),"")),"×")</f>
        <v>×</v>
      </c>
      <c r="Q685" s="10" t="e">
        <f>IF(#REF!="","",IFERROR(IF(AND(#REF!="知的",#REF!="陸上"),INDEX(判定２,MATCH(リスト!Z685,縦リスト２,0),MATCH(#REF!,横リスト,0)),"×"),""))</f>
        <v>#REF!</v>
      </c>
      <c r="R685" s="10" t="str">
        <f>IFERROR(IF(AND(#REF!="精神",#REF!="陸上"),INDEX(判定２,MATCH(リスト!Z685,縦リスト２,0),MATCH(M685,横リスト,0)),""),"×")</f>
        <v>×</v>
      </c>
      <c r="S685" s="10" t="e">
        <f>IF(OR(AND(#REF!="知的",#REF!="陸上"),R685="×"),Q685,P685)</f>
        <v>#REF!</v>
      </c>
      <c r="T685" s="8" t="str">
        <f t="shared" si="10"/>
        <v>　</v>
      </c>
      <c r="X68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85" s="272"/>
      <c r="Z685" s="272" t="e">
        <f>#REF!&amp;#REF!</f>
        <v>#REF!</v>
      </c>
      <c r="AA685" s="272"/>
    </row>
    <row r="686" spans="15:27" ht="14.25" x14ac:dyDescent="0.15">
      <c r="O686" s="10" t="e">
        <f>IF(OR(AND(#REF!="知的",#REF!="陸上"),R686="×"),Q686,P686)</f>
        <v>#REF!</v>
      </c>
      <c r="P686" s="10" t="str">
        <f>IFERROR(IF(#REF!="ﾎﾞｳﾘﾝｸﾞ","◎",IF(OR(#REF!="陸上",#REF!="水泳",#REF!="卓球",#REF!="ﾎﾞｯﾁｬ",#REF!="ﾌﾗｲﾝｸﾞﾃﾞｨｽｸ",#REF!="ｱｰﾁｪﾘｰ",#REF!="砲丸投4.0kg"),INDEX(判定,MATCH(リスト!X686,縦リスト,0),MATCH(#REF!,横リスト,0)),"")),"×")</f>
        <v>×</v>
      </c>
      <c r="Q686" s="10" t="e">
        <f>IF(#REF!="","",IFERROR(IF(AND(#REF!="知的",#REF!="陸上"),INDEX(判定２,MATCH(リスト!Z686,縦リスト２,0),MATCH(#REF!,横リスト,0)),"×"),""))</f>
        <v>#REF!</v>
      </c>
      <c r="R686" s="10" t="str">
        <f>IFERROR(IF(AND(#REF!="精神",#REF!="陸上"),INDEX(判定２,MATCH(リスト!Z686,縦リスト２,0),MATCH(M686,横リスト,0)),""),"×")</f>
        <v>×</v>
      </c>
      <c r="S686" s="10" t="e">
        <f>IF(OR(AND(#REF!="知的",#REF!="陸上"),R686="×"),Q686,P686)</f>
        <v>#REF!</v>
      </c>
      <c r="T686" s="8" t="str">
        <f t="shared" si="10"/>
        <v>　</v>
      </c>
      <c r="X68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86" s="272"/>
      <c r="Z686" s="272" t="e">
        <f>#REF!&amp;#REF!</f>
        <v>#REF!</v>
      </c>
      <c r="AA686" s="272"/>
    </row>
    <row r="687" spans="15:27" ht="14.25" x14ac:dyDescent="0.15">
      <c r="O687" s="10" t="e">
        <f>IF(OR(AND(#REF!="知的",#REF!="陸上"),R687="×"),Q687,P687)</f>
        <v>#REF!</v>
      </c>
      <c r="P687" s="10" t="str">
        <f>IFERROR(IF(#REF!="ﾎﾞｳﾘﾝｸﾞ","◎",IF(OR(#REF!="陸上",#REF!="水泳",#REF!="卓球",#REF!="ﾎﾞｯﾁｬ",#REF!="ﾌﾗｲﾝｸﾞﾃﾞｨｽｸ",#REF!="ｱｰﾁｪﾘｰ",#REF!="砲丸投4.0kg"),INDEX(判定,MATCH(リスト!X687,縦リスト,0),MATCH(#REF!,横リスト,0)),"")),"×")</f>
        <v>×</v>
      </c>
      <c r="Q687" s="10" t="e">
        <f>IF(#REF!="","",IFERROR(IF(AND(#REF!="知的",#REF!="陸上"),INDEX(判定２,MATCH(リスト!Z687,縦リスト２,0),MATCH(#REF!,横リスト,0)),"×"),""))</f>
        <v>#REF!</v>
      </c>
      <c r="R687" s="10" t="str">
        <f>IFERROR(IF(AND(#REF!="精神",#REF!="陸上"),INDEX(判定２,MATCH(リスト!Z687,縦リスト２,0),MATCH(M687,横リスト,0)),""),"×")</f>
        <v>×</v>
      </c>
      <c r="S687" s="10" t="e">
        <f>IF(OR(AND(#REF!="知的",#REF!="陸上"),R687="×"),Q687,P687)</f>
        <v>#REF!</v>
      </c>
      <c r="T687" s="8" t="str">
        <f t="shared" si="10"/>
        <v>　</v>
      </c>
      <c r="X68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87" s="272"/>
      <c r="Z687" s="272" t="e">
        <f>#REF!&amp;#REF!</f>
        <v>#REF!</v>
      </c>
      <c r="AA687" s="272"/>
    </row>
    <row r="688" spans="15:27" ht="14.25" x14ac:dyDescent="0.15">
      <c r="O688" s="10" t="e">
        <f>IF(OR(AND(#REF!="知的",#REF!="陸上"),R688="×"),Q688,P688)</f>
        <v>#REF!</v>
      </c>
      <c r="P688" s="10" t="str">
        <f>IFERROR(IF(#REF!="ﾎﾞｳﾘﾝｸﾞ","◎",IF(OR(#REF!="陸上",#REF!="水泳",#REF!="卓球",#REF!="ﾎﾞｯﾁｬ",#REF!="ﾌﾗｲﾝｸﾞﾃﾞｨｽｸ",#REF!="ｱｰﾁｪﾘｰ",#REF!="砲丸投4.0kg"),INDEX(判定,MATCH(リスト!X688,縦リスト,0),MATCH(#REF!,横リスト,0)),"")),"×")</f>
        <v>×</v>
      </c>
      <c r="Q688" s="10" t="e">
        <f>IF(#REF!="","",IFERROR(IF(AND(#REF!="知的",#REF!="陸上"),INDEX(判定２,MATCH(リスト!Z688,縦リスト２,0),MATCH(#REF!,横リスト,0)),"×"),""))</f>
        <v>#REF!</v>
      </c>
      <c r="R688" s="10" t="str">
        <f>IFERROR(IF(AND(#REF!="精神",#REF!="陸上"),INDEX(判定２,MATCH(リスト!Z688,縦リスト２,0),MATCH(M688,横リスト,0)),""),"×")</f>
        <v>×</v>
      </c>
      <c r="S688" s="10" t="e">
        <f>IF(OR(AND(#REF!="知的",#REF!="陸上"),R688="×"),Q688,P688)</f>
        <v>#REF!</v>
      </c>
      <c r="T688" s="8" t="str">
        <f t="shared" si="10"/>
        <v>　</v>
      </c>
      <c r="X68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88" s="272"/>
      <c r="Z688" s="272" t="e">
        <f>#REF!&amp;#REF!</f>
        <v>#REF!</v>
      </c>
      <c r="AA688" s="272"/>
    </row>
    <row r="689" spans="15:27" ht="14.25" x14ac:dyDescent="0.15">
      <c r="O689" s="10" t="e">
        <f>IF(OR(AND(#REF!="知的",#REF!="陸上"),R689="×"),Q689,P689)</f>
        <v>#REF!</v>
      </c>
      <c r="P689" s="10" t="str">
        <f>IFERROR(IF(#REF!="ﾎﾞｳﾘﾝｸﾞ","◎",IF(OR(#REF!="陸上",#REF!="水泳",#REF!="卓球",#REF!="ﾎﾞｯﾁｬ",#REF!="ﾌﾗｲﾝｸﾞﾃﾞｨｽｸ",#REF!="ｱｰﾁｪﾘｰ",#REF!="砲丸投4.0kg"),INDEX(判定,MATCH(リスト!X689,縦リスト,0),MATCH(#REF!,横リスト,0)),"")),"×")</f>
        <v>×</v>
      </c>
      <c r="Q689" s="10" t="e">
        <f>IF(#REF!="","",IFERROR(IF(AND(#REF!="知的",#REF!="陸上"),INDEX(判定２,MATCH(リスト!Z689,縦リスト２,0),MATCH(#REF!,横リスト,0)),"×"),""))</f>
        <v>#REF!</v>
      </c>
      <c r="R689" s="10" t="str">
        <f>IFERROR(IF(AND(#REF!="精神",#REF!="陸上"),INDEX(判定２,MATCH(リスト!Z689,縦リスト２,0),MATCH(M689,横リスト,0)),""),"×")</f>
        <v>×</v>
      </c>
      <c r="S689" s="10" t="e">
        <f>IF(OR(AND(#REF!="知的",#REF!="陸上"),R689="×"),Q689,P689)</f>
        <v>#REF!</v>
      </c>
      <c r="T689" s="8" t="str">
        <f t="shared" si="10"/>
        <v>　</v>
      </c>
      <c r="X68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89" s="272"/>
      <c r="Z689" s="272" t="e">
        <f>#REF!&amp;#REF!</f>
        <v>#REF!</v>
      </c>
      <c r="AA689" s="272"/>
    </row>
    <row r="690" spans="15:27" ht="14.25" x14ac:dyDescent="0.15">
      <c r="O690" s="10" t="e">
        <f>IF(OR(AND(#REF!="知的",#REF!="陸上"),R690="×"),Q690,P690)</f>
        <v>#REF!</v>
      </c>
      <c r="P690" s="10" t="str">
        <f>IFERROR(IF(#REF!="ﾎﾞｳﾘﾝｸﾞ","◎",IF(OR(#REF!="陸上",#REF!="水泳",#REF!="卓球",#REF!="ﾎﾞｯﾁｬ",#REF!="ﾌﾗｲﾝｸﾞﾃﾞｨｽｸ",#REF!="ｱｰﾁｪﾘｰ",#REF!="砲丸投4.0kg"),INDEX(判定,MATCH(リスト!X690,縦リスト,0),MATCH(#REF!,横リスト,0)),"")),"×")</f>
        <v>×</v>
      </c>
      <c r="Q690" s="10" t="e">
        <f>IF(#REF!="","",IFERROR(IF(AND(#REF!="知的",#REF!="陸上"),INDEX(判定２,MATCH(リスト!Z690,縦リスト２,0),MATCH(#REF!,横リスト,0)),"×"),""))</f>
        <v>#REF!</v>
      </c>
      <c r="R690" s="10" t="str">
        <f>IFERROR(IF(AND(#REF!="精神",#REF!="陸上"),INDEX(判定２,MATCH(リスト!Z690,縦リスト２,0),MATCH(M690,横リスト,0)),""),"×")</f>
        <v>×</v>
      </c>
      <c r="S690" s="10" t="e">
        <f>IF(OR(AND(#REF!="知的",#REF!="陸上"),R690="×"),Q690,P690)</f>
        <v>#REF!</v>
      </c>
      <c r="T690" s="8" t="str">
        <f t="shared" si="10"/>
        <v>　</v>
      </c>
      <c r="X69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90" s="272"/>
      <c r="Z690" s="272" t="e">
        <f>#REF!&amp;#REF!</f>
        <v>#REF!</v>
      </c>
      <c r="AA690" s="272"/>
    </row>
    <row r="691" spans="15:27" ht="14.25" x14ac:dyDescent="0.15">
      <c r="O691" s="10" t="e">
        <f>IF(OR(AND(#REF!="知的",#REF!="陸上"),R691="×"),Q691,P691)</f>
        <v>#REF!</v>
      </c>
      <c r="P691" s="10" t="str">
        <f>IFERROR(IF(#REF!="ﾎﾞｳﾘﾝｸﾞ","◎",IF(OR(#REF!="陸上",#REF!="水泳",#REF!="卓球",#REF!="ﾎﾞｯﾁｬ",#REF!="ﾌﾗｲﾝｸﾞﾃﾞｨｽｸ",#REF!="ｱｰﾁｪﾘｰ",#REF!="砲丸投4.0kg"),INDEX(判定,MATCH(リスト!X691,縦リスト,0),MATCH(#REF!,横リスト,0)),"")),"×")</f>
        <v>×</v>
      </c>
      <c r="Q691" s="10" t="e">
        <f>IF(#REF!="","",IFERROR(IF(AND(#REF!="知的",#REF!="陸上"),INDEX(判定２,MATCH(リスト!Z691,縦リスト２,0),MATCH(#REF!,横リスト,0)),"×"),""))</f>
        <v>#REF!</v>
      </c>
      <c r="R691" s="10" t="str">
        <f>IFERROR(IF(AND(#REF!="精神",#REF!="陸上"),INDEX(判定２,MATCH(リスト!Z691,縦リスト２,0),MATCH(M691,横リスト,0)),""),"×")</f>
        <v>×</v>
      </c>
      <c r="S691" s="10" t="e">
        <f>IF(OR(AND(#REF!="知的",#REF!="陸上"),R691="×"),Q691,P691)</f>
        <v>#REF!</v>
      </c>
      <c r="T691" s="8" t="str">
        <f t="shared" si="10"/>
        <v>　</v>
      </c>
      <c r="X69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91" s="272"/>
      <c r="Z691" s="272" t="e">
        <f>#REF!&amp;#REF!</f>
        <v>#REF!</v>
      </c>
      <c r="AA691" s="272"/>
    </row>
    <row r="692" spans="15:27" ht="14.25" x14ac:dyDescent="0.15">
      <c r="O692" s="10" t="e">
        <f>IF(OR(AND(#REF!="知的",#REF!="陸上"),R692="×"),Q692,P692)</f>
        <v>#REF!</v>
      </c>
      <c r="P692" s="10" t="str">
        <f>IFERROR(IF(#REF!="ﾎﾞｳﾘﾝｸﾞ","◎",IF(OR(#REF!="陸上",#REF!="水泳",#REF!="卓球",#REF!="ﾎﾞｯﾁｬ",#REF!="ﾌﾗｲﾝｸﾞﾃﾞｨｽｸ",#REF!="ｱｰﾁｪﾘｰ",#REF!="砲丸投4.0kg"),INDEX(判定,MATCH(リスト!X692,縦リスト,0),MATCH(#REF!,横リスト,0)),"")),"×")</f>
        <v>×</v>
      </c>
      <c r="Q692" s="10" t="e">
        <f>IF(#REF!="","",IFERROR(IF(AND(#REF!="知的",#REF!="陸上"),INDEX(判定２,MATCH(リスト!Z692,縦リスト２,0),MATCH(#REF!,横リスト,0)),"×"),""))</f>
        <v>#REF!</v>
      </c>
      <c r="R692" s="10" t="str">
        <f>IFERROR(IF(AND(#REF!="精神",#REF!="陸上"),INDEX(判定２,MATCH(リスト!Z692,縦リスト２,0),MATCH(M692,横リスト,0)),""),"×")</f>
        <v>×</v>
      </c>
      <c r="S692" s="10" t="e">
        <f>IF(OR(AND(#REF!="知的",#REF!="陸上"),R692="×"),Q692,P692)</f>
        <v>#REF!</v>
      </c>
      <c r="T692" s="8" t="str">
        <f t="shared" si="10"/>
        <v>　</v>
      </c>
      <c r="X69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92" s="272"/>
      <c r="Z692" s="272" t="e">
        <f>#REF!&amp;#REF!</f>
        <v>#REF!</v>
      </c>
      <c r="AA692" s="272"/>
    </row>
    <row r="693" spans="15:27" ht="14.25" x14ac:dyDescent="0.15">
      <c r="O693" s="10" t="e">
        <f>IF(OR(AND(#REF!="知的",#REF!="陸上"),R693="×"),Q693,P693)</f>
        <v>#REF!</v>
      </c>
      <c r="P693" s="10" t="str">
        <f>IFERROR(IF(#REF!="ﾎﾞｳﾘﾝｸﾞ","◎",IF(OR(#REF!="陸上",#REF!="水泳",#REF!="卓球",#REF!="ﾎﾞｯﾁｬ",#REF!="ﾌﾗｲﾝｸﾞﾃﾞｨｽｸ",#REF!="ｱｰﾁｪﾘｰ",#REF!="砲丸投4.0kg"),INDEX(判定,MATCH(リスト!X693,縦リスト,0),MATCH(#REF!,横リスト,0)),"")),"×")</f>
        <v>×</v>
      </c>
      <c r="Q693" s="10" t="e">
        <f>IF(#REF!="","",IFERROR(IF(AND(#REF!="知的",#REF!="陸上"),INDEX(判定２,MATCH(リスト!Z693,縦リスト２,0),MATCH(#REF!,横リスト,0)),"×"),""))</f>
        <v>#REF!</v>
      </c>
      <c r="R693" s="10" t="str">
        <f>IFERROR(IF(AND(#REF!="精神",#REF!="陸上"),INDEX(判定２,MATCH(リスト!Z693,縦リスト２,0),MATCH(M693,横リスト,0)),""),"×")</f>
        <v>×</v>
      </c>
      <c r="S693" s="10" t="e">
        <f>IF(OR(AND(#REF!="知的",#REF!="陸上"),R693="×"),Q693,P693)</f>
        <v>#REF!</v>
      </c>
      <c r="T693" s="8" t="str">
        <f t="shared" si="10"/>
        <v>　</v>
      </c>
      <c r="X69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93" s="272"/>
      <c r="Z693" s="272" t="e">
        <f>#REF!&amp;#REF!</f>
        <v>#REF!</v>
      </c>
      <c r="AA693" s="272"/>
    </row>
    <row r="694" spans="15:27" ht="14.25" x14ac:dyDescent="0.15">
      <c r="O694" s="10" t="e">
        <f>IF(OR(AND(#REF!="知的",#REF!="陸上"),R694="×"),Q694,P694)</f>
        <v>#REF!</v>
      </c>
      <c r="P694" s="10" t="str">
        <f>IFERROR(IF(#REF!="ﾎﾞｳﾘﾝｸﾞ","◎",IF(OR(#REF!="陸上",#REF!="水泳",#REF!="卓球",#REF!="ﾎﾞｯﾁｬ",#REF!="ﾌﾗｲﾝｸﾞﾃﾞｨｽｸ",#REF!="ｱｰﾁｪﾘｰ",#REF!="砲丸投4.0kg"),INDEX(判定,MATCH(リスト!X694,縦リスト,0),MATCH(#REF!,横リスト,0)),"")),"×")</f>
        <v>×</v>
      </c>
      <c r="Q694" s="10" t="e">
        <f>IF(#REF!="","",IFERROR(IF(AND(#REF!="知的",#REF!="陸上"),INDEX(判定２,MATCH(リスト!Z694,縦リスト２,0),MATCH(#REF!,横リスト,0)),"×"),""))</f>
        <v>#REF!</v>
      </c>
      <c r="R694" s="10" t="str">
        <f>IFERROR(IF(AND(#REF!="精神",#REF!="陸上"),INDEX(判定２,MATCH(リスト!Z694,縦リスト２,0),MATCH(M694,横リスト,0)),""),"×")</f>
        <v>×</v>
      </c>
      <c r="S694" s="10" t="e">
        <f>IF(OR(AND(#REF!="知的",#REF!="陸上"),R694="×"),Q694,P694)</f>
        <v>#REF!</v>
      </c>
      <c r="T694" s="8" t="str">
        <f t="shared" si="10"/>
        <v>　</v>
      </c>
      <c r="X69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94" s="272"/>
      <c r="Z694" s="272" t="e">
        <f>#REF!&amp;#REF!</f>
        <v>#REF!</v>
      </c>
      <c r="AA694" s="272"/>
    </row>
    <row r="695" spans="15:27" ht="14.25" x14ac:dyDescent="0.15">
      <c r="O695" s="10" t="e">
        <f>IF(OR(AND(#REF!="知的",#REF!="陸上"),R695="×"),Q695,P695)</f>
        <v>#REF!</v>
      </c>
      <c r="P695" s="10" t="str">
        <f>IFERROR(IF(#REF!="ﾎﾞｳﾘﾝｸﾞ","◎",IF(OR(#REF!="陸上",#REF!="水泳",#REF!="卓球",#REF!="ﾎﾞｯﾁｬ",#REF!="ﾌﾗｲﾝｸﾞﾃﾞｨｽｸ",#REF!="ｱｰﾁｪﾘｰ",#REF!="砲丸投4.0kg"),INDEX(判定,MATCH(リスト!X695,縦リスト,0),MATCH(#REF!,横リスト,0)),"")),"×")</f>
        <v>×</v>
      </c>
      <c r="Q695" s="10" t="e">
        <f>IF(#REF!="","",IFERROR(IF(AND(#REF!="知的",#REF!="陸上"),INDEX(判定２,MATCH(リスト!Z695,縦リスト２,0),MATCH(#REF!,横リスト,0)),"×"),""))</f>
        <v>#REF!</v>
      </c>
      <c r="R695" s="10" t="str">
        <f>IFERROR(IF(AND(#REF!="精神",#REF!="陸上"),INDEX(判定２,MATCH(リスト!Z695,縦リスト２,0),MATCH(M695,横リスト,0)),""),"×")</f>
        <v>×</v>
      </c>
      <c r="S695" s="10" t="e">
        <f>IF(OR(AND(#REF!="知的",#REF!="陸上"),R695="×"),Q695,P695)</f>
        <v>#REF!</v>
      </c>
      <c r="T695" s="8" t="str">
        <f t="shared" si="10"/>
        <v>　</v>
      </c>
      <c r="X69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95" s="272"/>
      <c r="Z695" s="272" t="e">
        <f>#REF!&amp;#REF!</f>
        <v>#REF!</v>
      </c>
      <c r="AA695" s="272"/>
    </row>
    <row r="696" spans="15:27" ht="14.25" x14ac:dyDescent="0.15">
      <c r="O696" s="10" t="e">
        <f>IF(OR(AND(#REF!="知的",#REF!="陸上"),R696="×"),Q696,P696)</f>
        <v>#REF!</v>
      </c>
      <c r="P696" s="10" t="str">
        <f>IFERROR(IF(#REF!="ﾎﾞｳﾘﾝｸﾞ","◎",IF(OR(#REF!="陸上",#REF!="水泳",#REF!="卓球",#REF!="ﾎﾞｯﾁｬ",#REF!="ﾌﾗｲﾝｸﾞﾃﾞｨｽｸ",#REF!="ｱｰﾁｪﾘｰ",#REF!="砲丸投4.0kg"),INDEX(判定,MATCH(リスト!X696,縦リスト,0),MATCH(#REF!,横リスト,0)),"")),"×")</f>
        <v>×</v>
      </c>
      <c r="Q696" s="10" t="e">
        <f>IF(#REF!="","",IFERROR(IF(AND(#REF!="知的",#REF!="陸上"),INDEX(判定２,MATCH(リスト!Z696,縦リスト２,0),MATCH(#REF!,横リスト,0)),"×"),""))</f>
        <v>#REF!</v>
      </c>
      <c r="R696" s="10" t="str">
        <f>IFERROR(IF(AND(#REF!="精神",#REF!="陸上"),INDEX(判定２,MATCH(リスト!Z696,縦リスト２,0),MATCH(M696,横リスト,0)),""),"×")</f>
        <v>×</v>
      </c>
      <c r="S696" s="10" t="e">
        <f>IF(OR(AND(#REF!="知的",#REF!="陸上"),R696="×"),Q696,P696)</f>
        <v>#REF!</v>
      </c>
      <c r="T696" s="8" t="str">
        <f t="shared" si="10"/>
        <v>　</v>
      </c>
      <c r="X69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96" s="272"/>
      <c r="Z696" s="272" t="e">
        <f>#REF!&amp;#REF!</f>
        <v>#REF!</v>
      </c>
      <c r="AA696" s="272"/>
    </row>
    <row r="697" spans="15:27" ht="14.25" x14ac:dyDescent="0.15">
      <c r="O697" s="10" t="e">
        <f>IF(OR(AND(#REF!="知的",#REF!="陸上"),R697="×"),Q697,P697)</f>
        <v>#REF!</v>
      </c>
      <c r="P697" s="10" t="str">
        <f>IFERROR(IF(#REF!="ﾎﾞｳﾘﾝｸﾞ","◎",IF(OR(#REF!="陸上",#REF!="水泳",#REF!="卓球",#REF!="ﾎﾞｯﾁｬ",#REF!="ﾌﾗｲﾝｸﾞﾃﾞｨｽｸ",#REF!="ｱｰﾁｪﾘｰ",#REF!="砲丸投4.0kg"),INDEX(判定,MATCH(リスト!X697,縦リスト,0),MATCH(#REF!,横リスト,0)),"")),"×")</f>
        <v>×</v>
      </c>
      <c r="Q697" s="10" t="e">
        <f>IF(#REF!="","",IFERROR(IF(AND(#REF!="知的",#REF!="陸上"),INDEX(判定２,MATCH(リスト!Z697,縦リスト２,0),MATCH(#REF!,横リスト,0)),"×"),""))</f>
        <v>#REF!</v>
      </c>
      <c r="R697" s="10" t="str">
        <f>IFERROR(IF(AND(#REF!="精神",#REF!="陸上"),INDEX(判定２,MATCH(リスト!Z697,縦リスト２,0),MATCH(M697,横リスト,0)),""),"×")</f>
        <v>×</v>
      </c>
      <c r="S697" s="10" t="e">
        <f>IF(OR(AND(#REF!="知的",#REF!="陸上"),R697="×"),Q697,P697)</f>
        <v>#REF!</v>
      </c>
      <c r="T697" s="8" t="str">
        <f t="shared" si="10"/>
        <v>　</v>
      </c>
      <c r="X69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97" s="272"/>
      <c r="Z697" s="272" t="e">
        <f>#REF!&amp;#REF!</f>
        <v>#REF!</v>
      </c>
      <c r="AA697" s="272"/>
    </row>
    <row r="698" spans="15:27" ht="14.25" x14ac:dyDescent="0.15">
      <c r="O698" s="10" t="e">
        <f>IF(OR(AND(#REF!="知的",#REF!="陸上"),R698="×"),Q698,P698)</f>
        <v>#REF!</v>
      </c>
      <c r="P698" s="10" t="str">
        <f>IFERROR(IF(#REF!="ﾎﾞｳﾘﾝｸﾞ","◎",IF(OR(#REF!="陸上",#REF!="水泳",#REF!="卓球",#REF!="ﾎﾞｯﾁｬ",#REF!="ﾌﾗｲﾝｸﾞﾃﾞｨｽｸ",#REF!="ｱｰﾁｪﾘｰ",#REF!="砲丸投4.0kg"),INDEX(判定,MATCH(リスト!X698,縦リスト,0),MATCH(#REF!,横リスト,0)),"")),"×")</f>
        <v>×</v>
      </c>
      <c r="Q698" s="10" t="e">
        <f>IF(#REF!="","",IFERROR(IF(AND(#REF!="知的",#REF!="陸上"),INDEX(判定２,MATCH(リスト!Z698,縦リスト２,0),MATCH(#REF!,横リスト,0)),"×"),""))</f>
        <v>#REF!</v>
      </c>
      <c r="R698" s="10" t="str">
        <f>IFERROR(IF(AND(#REF!="精神",#REF!="陸上"),INDEX(判定２,MATCH(リスト!Z698,縦リスト２,0),MATCH(M698,横リスト,0)),""),"×")</f>
        <v>×</v>
      </c>
      <c r="S698" s="10" t="e">
        <f>IF(OR(AND(#REF!="知的",#REF!="陸上"),R698="×"),Q698,P698)</f>
        <v>#REF!</v>
      </c>
      <c r="T698" s="8" t="str">
        <f t="shared" si="10"/>
        <v>　</v>
      </c>
      <c r="X69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98" s="272"/>
      <c r="Z698" s="272" t="e">
        <f>#REF!&amp;#REF!</f>
        <v>#REF!</v>
      </c>
      <c r="AA698" s="272"/>
    </row>
    <row r="699" spans="15:27" ht="14.25" x14ac:dyDescent="0.15">
      <c r="O699" s="10" t="e">
        <f>IF(OR(AND(#REF!="知的",#REF!="陸上"),R699="×"),Q699,P699)</f>
        <v>#REF!</v>
      </c>
      <c r="P699" s="10" t="str">
        <f>IFERROR(IF(#REF!="ﾎﾞｳﾘﾝｸﾞ","◎",IF(OR(#REF!="陸上",#REF!="水泳",#REF!="卓球",#REF!="ﾎﾞｯﾁｬ",#REF!="ﾌﾗｲﾝｸﾞﾃﾞｨｽｸ",#REF!="ｱｰﾁｪﾘｰ",#REF!="砲丸投4.0kg"),INDEX(判定,MATCH(リスト!X699,縦リスト,0),MATCH(#REF!,横リスト,0)),"")),"×")</f>
        <v>×</v>
      </c>
      <c r="Q699" s="10" t="e">
        <f>IF(#REF!="","",IFERROR(IF(AND(#REF!="知的",#REF!="陸上"),INDEX(判定２,MATCH(リスト!Z699,縦リスト２,0),MATCH(#REF!,横リスト,0)),"×"),""))</f>
        <v>#REF!</v>
      </c>
      <c r="R699" s="10" t="str">
        <f>IFERROR(IF(AND(#REF!="精神",#REF!="陸上"),INDEX(判定２,MATCH(リスト!Z699,縦リスト２,0),MATCH(M699,横リスト,0)),""),"×")</f>
        <v>×</v>
      </c>
      <c r="S699" s="10" t="e">
        <f>IF(OR(AND(#REF!="知的",#REF!="陸上"),R699="×"),Q699,P699)</f>
        <v>#REF!</v>
      </c>
      <c r="T699" s="8" t="str">
        <f t="shared" si="10"/>
        <v>　</v>
      </c>
      <c r="X69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699" s="272"/>
      <c r="Z699" s="272" t="e">
        <f>#REF!&amp;#REF!</f>
        <v>#REF!</v>
      </c>
      <c r="AA699" s="272"/>
    </row>
    <row r="700" spans="15:27" ht="14.25" x14ac:dyDescent="0.15">
      <c r="O700" s="10" t="e">
        <f>IF(OR(AND(#REF!="知的",#REF!="陸上"),R700="×"),Q700,P700)</f>
        <v>#REF!</v>
      </c>
      <c r="P700" s="10" t="str">
        <f>IFERROR(IF(#REF!="ﾎﾞｳﾘﾝｸﾞ","◎",IF(OR(#REF!="陸上",#REF!="水泳",#REF!="卓球",#REF!="ﾎﾞｯﾁｬ",#REF!="ﾌﾗｲﾝｸﾞﾃﾞｨｽｸ",#REF!="ｱｰﾁｪﾘｰ",#REF!="砲丸投4.0kg"),INDEX(判定,MATCH(リスト!X700,縦リスト,0),MATCH(#REF!,横リスト,0)),"")),"×")</f>
        <v>×</v>
      </c>
      <c r="Q700" s="10" t="e">
        <f>IF(#REF!="","",IFERROR(IF(AND(#REF!="知的",#REF!="陸上"),INDEX(判定２,MATCH(リスト!Z700,縦リスト２,0),MATCH(#REF!,横リスト,0)),"×"),""))</f>
        <v>#REF!</v>
      </c>
      <c r="R700" s="10" t="str">
        <f>IFERROR(IF(AND(#REF!="精神",#REF!="陸上"),INDEX(判定２,MATCH(リスト!Z700,縦リスト２,0),MATCH(M700,横リスト,0)),""),"×")</f>
        <v>×</v>
      </c>
      <c r="S700" s="10" t="e">
        <f>IF(OR(AND(#REF!="知的",#REF!="陸上"),R700="×"),Q700,P700)</f>
        <v>#REF!</v>
      </c>
      <c r="T700" s="8" t="str">
        <f t="shared" si="10"/>
        <v>　</v>
      </c>
      <c r="X70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00" s="272"/>
      <c r="Z700" s="272" t="e">
        <f>#REF!&amp;#REF!</f>
        <v>#REF!</v>
      </c>
      <c r="AA700" s="272"/>
    </row>
    <row r="701" spans="15:27" ht="14.25" x14ac:dyDescent="0.15">
      <c r="O701" s="10" t="e">
        <f>IF(OR(AND(#REF!="知的",#REF!="陸上"),R701="×"),Q701,P701)</f>
        <v>#REF!</v>
      </c>
      <c r="P701" s="10" t="str">
        <f>IFERROR(IF(#REF!="ﾎﾞｳﾘﾝｸﾞ","◎",IF(OR(#REF!="陸上",#REF!="水泳",#REF!="卓球",#REF!="ﾎﾞｯﾁｬ",#REF!="ﾌﾗｲﾝｸﾞﾃﾞｨｽｸ",#REF!="ｱｰﾁｪﾘｰ",#REF!="砲丸投4.0kg"),INDEX(判定,MATCH(リスト!X701,縦リスト,0),MATCH(#REF!,横リスト,0)),"")),"×")</f>
        <v>×</v>
      </c>
      <c r="Q701" s="10" t="e">
        <f>IF(#REF!="","",IFERROR(IF(AND(#REF!="知的",#REF!="陸上"),INDEX(判定２,MATCH(リスト!Z701,縦リスト２,0),MATCH(#REF!,横リスト,0)),"×"),""))</f>
        <v>#REF!</v>
      </c>
      <c r="R701" s="10" t="str">
        <f>IFERROR(IF(AND(#REF!="精神",#REF!="陸上"),INDEX(判定２,MATCH(リスト!Z701,縦リスト２,0),MATCH(M701,横リスト,0)),""),"×")</f>
        <v>×</v>
      </c>
      <c r="S701" s="10" t="e">
        <f>IF(OR(AND(#REF!="知的",#REF!="陸上"),R701="×"),Q701,P701)</f>
        <v>#REF!</v>
      </c>
      <c r="T701" s="8" t="str">
        <f t="shared" si="10"/>
        <v>　</v>
      </c>
      <c r="X70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01" s="272"/>
      <c r="Z701" s="272" t="e">
        <f>#REF!&amp;#REF!</f>
        <v>#REF!</v>
      </c>
      <c r="AA701" s="272"/>
    </row>
    <row r="702" spans="15:27" ht="14.25" x14ac:dyDescent="0.15">
      <c r="O702" s="10" t="e">
        <f>IF(OR(AND(#REF!="知的",#REF!="陸上"),R702="×"),Q702,P702)</f>
        <v>#REF!</v>
      </c>
      <c r="P702" s="10" t="str">
        <f>IFERROR(IF(#REF!="ﾎﾞｳﾘﾝｸﾞ","◎",IF(OR(#REF!="陸上",#REF!="水泳",#REF!="卓球",#REF!="ﾎﾞｯﾁｬ",#REF!="ﾌﾗｲﾝｸﾞﾃﾞｨｽｸ",#REF!="ｱｰﾁｪﾘｰ",#REF!="砲丸投4.0kg"),INDEX(判定,MATCH(リスト!X702,縦リスト,0),MATCH(#REF!,横リスト,0)),"")),"×")</f>
        <v>×</v>
      </c>
      <c r="Q702" s="10" t="e">
        <f>IF(#REF!="","",IFERROR(IF(AND(#REF!="知的",#REF!="陸上"),INDEX(判定２,MATCH(リスト!Z702,縦リスト２,0),MATCH(#REF!,横リスト,0)),"×"),""))</f>
        <v>#REF!</v>
      </c>
      <c r="R702" s="10" t="str">
        <f>IFERROR(IF(AND(#REF!="精神",#REF!="陸上"),INDEX(判定２,MATCH(リスト!Z702,縦リスト２,0),MATCH(M702,横リスト,0)),""),"×")</f>
        <v>×</v>
      </c>
      <c r="S702" s="10" t="e">
        <f>IF(OR(AND(#REF!="知的",#REF!="陸上"),R702="×"),Q702,P702)</f>
        <v>#REF!</v>
      </c>
      <c r="T702" s="8" t="str">
        <f t="shared" si="10"/>
        <v>　</v>
      </c>
      <c r="X70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02" s="272"/>
      <c r="Z702" s="272" t="e">
        <f>#REF!&amp;#REF!</f>
        <v>#REF!</v>
      </c>
      <c r="AA702" s="272"/>
    </row>
    <row r="703" spans="15:27" ht="14.25" x14ac:dyDescent="0.15">
      <c r="O703" s="10" t="e">
        <f>IF(OR(AND(#REF!="知的",#REF!="陸上"),R703="×"),Q703,P703)</f>
        <v>#REF!</v>
      </c>
      <c r="P703" s="10" t="str">
        <f>IFERROR(IF(#REF!="ﾎﾞｳﾘﾝｸﾞ","◎",IF(OR(#REF!="陸上",#REF!="水泳",#REF!="卓球",#REF!="ﾎﾞｯﾁｬ",#REF!="ﾌﾗｲﾝｸﾞﾃﾞｨｽｸ",#REF!="ｱｰﾁｪﾘｰ",#REF!="砲丸投4.0kg"),INDEX(判定,MATCH(リスト!X703,縦リスト,0),MATCH(#REF!,横リスト,0)),"")),"×")</f>
        <v>×</v>
      </c>
      <c r="Q703" s="10" t="e">
        <f>IF(#REF!="","",IFERROR(IF(AND(#REF!="知的",#REF!="陸上"),INDEX(判定２,MATCH(リスト!Z703,縦リスト２,0),MATCH(#REF!,横リスト,0)),"×"),""))</f>
        <v>#REF!</v>
      </c>
      <c r="R703" s="10" t="str">
        <f>IFERROR(IF(AND(#REF!="精神",#REF!="陸上"),INDEX(判定２,MATCH(リスト!Z703,縦リスト２,0),MATCH(M703,横リスト,0)),""),"×")</f>
        <v>×</v>
      </c>
      <c r="S703" s="10" t="e">
        <f>IF(OR(AND(#REF!="知的",#REF!="陸上"),R703="×"),Q703,P703)</f>
        <v>#REF!</v>
      </c>
      <c r="T703" s="8" t="str">
        <f t="shared" si="10"/>
        <v>　</v>
      </c>
      <c r="X70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03" s="272"/>
      <c r="Z703" s="272" t="e">
        <f>#REF!&amp;#REF!</f>
        <v>#REF!</v>
      </c>
      <c r="AA703" s="272"/>
    </row>
    <row r="704" spans="15:27" ht="14.25" x14ac:dyDescent="0.15">
      <c r="O704" s="10" t="e">
        <f>IF(OR(AND(#REF!="知的",#REF!="陸上"),R704="×"),Q704,P704)</f>
        <v>#REF!</v>
      </c>
      <c r="P704" s="10" t="str">
        <f>IFERROR(IF(#REF!="ﾎﾞｳﾘﾝｸﾞ","◎",IF(OR(#REF!="陸上",#REF!="水泳",#REF!="卓球",#REF!="ﾎﾞｯﾁｬ",#REF!="ﾌﾗｲﾝｸﾞﾃﾞｨｽｸ",#REF!="ｱｰﾁｪﾘｰ",#REF!="砲丸投4.0kg"),INDEX(判定,MATCH(リスト!X704,縦リスト,0),MATCH(#REF!,横リスト,0)),"")),"×")</f>
        <v>×</v>
      </c>
      <c r="Q704" s="10" t="e">
        <f>IF(#REF!="","",IFERROR(IF(AND(#REF!="知的",#REF!="陸上"),INDEX(判定２,MATCH(リスト!Z704,縦リスト２,0),MATCH(#REF!,横リスト,0)),"×"),""))</f>
        <v>#REF!</v>
      </c>
      <c r="R704" s="10" t="str">
        <f>IFERROR(IF(AND(#REF!="精神",#REF!="陸上"),INDEX(判定２,MATCH(リスト!Z704,縦リスト２,0),MATCH(M704,横リスト,0)),""),"×")</f>
        <v>×</v>
      </c>
      <c r="S704" s="10" t="e">
        <f>IF(OR(AND(#REF!="知的",#REF!="陸上"),R704="×"),Q704,P704)</f>
        <v>#REF!</v>
      </c>
      <c r="T704" s="8" t="str">
        <f t="shared" si="10"/>
        <v>　</v>
      </c>
      <c r="X70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04" s="272"/>
      <c r="Z704" s="272" t="e">
        <f>#REF!&amp;#REF!</f>
        <v>#REF!</v>
      </c>
      <c r="AA704" s="272"/>
    </row>
    <row r="705" spans="15:27" ht="14.25" x14ac:dyDescent="0.15">
      <c r="O705" s="10" t="e">
        <f>IF(OR(AND(#REF!="知的",#REF!="陸上"),R705="×"),Q705,P705)</f>
        <v>#REF!</v>
      </c>
      <c r="P705" s="10" t="str">
        <f>IFERROR(IF(#REF!="ﾎﾞｳﾘﾝｸﾞ","◎",IF(OR(#REF!="陸上",#REF!="水泳",#REF!="卓球",#REF!="ﾎﾞｯﾁｬ",#REF!="ﾌﾗｲﾝｸﾞﾃﾞｨｽｸ",#REF!="ｱｰﾁｪﾘｰ",#REF!="砲丸投4.0kg"),INDEX(判定,MATCH(リスト!X705,縦リスト,0),MATCH(#REF!,横リスト,0)),"")),"×")</f>
        <v>×</v>
      </c>
      <c r="Q705" s="10" t="e">
        <f>IF(#REF!="","",IFERROR(IF(AND(#REF!="知的",#REF!="陸上"),INDEX(判定２,MATCH(リスト!Z705,縦リスト２,0),MATCH(#REF!,横リスト,0)),"×"),""))</f>
        <v>#REF!</v>
      </c>
      <c r="R705" s="10" t="str">
        <f>IFERROR(IF(AND(#REF!="精神",#REF!="陸上"),INDEX(判定２,MATCH(リスト!Z705,縦リスト２,0),MATCH(M705,横リスト,0)),""),"×")</f>
        <v>×</v>
      </c>
      <c r="S705" s="10" t="e">
        <f>IF(OR(AND(#REF!="知的",#REF!="陸上"),R705="×"),Q705,P705)</f>
        <v>#REF!</v>
      </c>
      <c r="T705" s="8" t="str">
        <f t="shared" si="10"/>
        <v>　</v>
      </c>
      <c r="X70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05" s="272"/>
      <c r="Z705" s="272" t="e">
        <f>#REF!&amp;#REF!</f>
        <v>#REF!</v>
      </c>
      <c r="AA705" s="272"/>
    </row>
    <row r="706" spans="15:27" ht="14.25" x14ac:dyDescent="0.15">
      <c r="O706" s="10" t="e">
        <f>IF(OR(AND(#REF!="知的",#REF!="陸上"),R706="×"),Q706,P706)</f>
        <v>#REF!</v>
      </c>
      <c r="P706" s="10" t="str">
        <f>IFERROR(IF(#REF!="ﾎﾞｳﾘﾝｸﾞ","◎",IF(OR(#REF!="陸上",#REF!="水泳",#REF!="卓球",#REF!="ﾎﾞｯﾁｬ",#REF!="ﾌﾗｲﾝｸﾞﾃﾞｨｽｸ",#REF!="ｱｰﾁｪﾘｰ",#REF!="砲丸投4.0kg"),INDEX(判定,MATCH(リスト!X706,縦リスト,0),MATCH(#REF!,横リスト,0)),"")),"×")</f>
        <v>×</v>
      </c>
      <c r="Q706" s="10" t="e">
        <f>IF(#REF!="","",IFERROR(IF(AND(#REF!="知的",#REF!="陸上"),INDEX(判定２,MATCH(リスト!Z706,縦リスト２,0),MATCH(#REF!,横リスト,0)),"×"),""))</f>
        <v>#REF!</v>
      </c>
      <c r="R706" s="10" t="str">
        <f>IFERROR(IF(AND(#REF!="精神",#REF!="陸上"),INDEX(判定２,MATCH(リスト!Z706,縦リスト２,0),MATCH(M706,横リスト,0)),""),"×")</f>
        <v>×</v>
      </c>
      <c r="S706" s="10" t="e">
        <f>IF(OR(AND(#REF!="知的",#REF!="陸上"),R706="×"),Q706,P706)</f>
        <v>#REF!</v>
      </c>
      <c r="T706" s="8" t="str">
        <f t="shared" si="10"/>
        <v>　</v>
      </c>
      <c r="X70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06" s="272"/>
      <c r="Z706" s="272" t="e">
        <f>#REF!&amp;#REF!</f>
        <v>#REF!</v>
      </c>
      <c r="AA706" s="272"/>
    </row>
    <row r="707" spans="15:27" ht="14.25" x14ac:dyDescent="0.15">
      <c r="O707" s="10" t="e">
        <f>IF(OR(AND(#REF!="知的",#REF!="陸上"),R707="×"),Q707,P707)</f>
        <v>#REF!</v>
      </c>
      <c r="P707" s="10" t="str">
        <f>IFERROR(IF(#REF!="ﾎﾞｳﾘﾝｸﾞ","◎",IF(OR(#REF!="陸上",#REF!="水泳",#REF!="卓球",#REF!="ﾎﾞｯﾁｬ",#REF!="ﾌﾗｲﾝｸﾞﾃﾞｨｽｸ",#REF!="ｱｰﾁｪﾘｰ",#REF!="砲丸投4.0kg"),INDEX(判定,MATCH(リスト!X707,縦リスト,0),MATCH(#REF!,横リスト,0)),"")),"×")</f>
        <v>×</v>
      </c>
      <c r="Q707" s="10" t="e">
        <f>IF(#REF!="","",IFERROR(IF(AND(#REF!="知的",#REF!="陸上"),INDEX(判定２,MATCH(リスト!Z707,縦リスト２,0),MATCH(#REF!,横リスト,0)),"×"),""))</f>
        <v>#REF!</v>
      </c>
      <c r="R707" s="10" t="str">
        <f>IFERROR(IF(AND(#REF!="精神",#REF!="陸上"),INDEX(判定２,MATCH(リスト!Z707,縦リスト２,0),MATCH(M707,横リスト,0)),""),"×")</f>
        <v>×</v>
      </c>
      <c r="S707" s="10" t="e">
        <f>IF(OR(AND(#REF!="知的",#REF!="陸上"),R707="×"),Q707,P707)</f>
        <v>#REF!</v>
      </c>
      <c r="T707" s="8" t="str">
        <f t="shared" si="10"/>
        <v>　</v>
      </c>
      <c r="X70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07" s="272"/>
      <c r="Z707" s="272" t="e">
        <f>#REF!&amp;#REF!</f>
        <v>#REF!</v>
      </c>
      <c r="AA707" s="272"/>
    </row>
    <row r="708" spans="15:27" ht="14.25" x14ac:dyDescent="0.15">
      <c r="O708" s="10" t="e">
        <f>IF(OR(AND(#REF!="知的",#REF!="陸上"),R708="×"),Q708,P708)</f>
        <v>#REF!</v>
      </c>
      <c r="P708" s="10" t="str">
        <f>IFERROR(IF(#REF!="ﾎﾞｳﾘﾝｸﾞ","◎",IF(OR(#REF!="陸上",#REF!="水泳",#REF!="卓球",#REF!="ﾎﾞｯﾁｬ",#REF!="ﾌﾗｲﾝｸﾞﾃﾞｨｽｸ",#REF!="ｱｰﾁｪﾘｰ",#REF!="砲丸投4.0kg"),INDEX(判定,MATCH(リスト!X708,縦リスト,0),MATCH(#REF!,横リスト,0)),"")),"×")</f>
        <v>×</v>
      </c>
      <c r="Q708" s="10" t="e">
        <f>IF(#REF!="","",IFERROR(IF(AND(#REF!="知的",#REF!="陸上"),INDEX(判定２,MATCH(リスト!Z708,縦リスト２,0),MATCH(#REF!,横リスト,0)),"×"),""))</f>
        <v>#REF!</v>
      </c>
      <c r="R708" s="10" t="str">
        <f>IFERROR(IF(AND(#REF!="精神",#REF!="陸上"),INDEX(判定２,MATCH(リスト!Z708,縦リスト２,0),MATCH(M708,横リスト,0)),""),"×")</f>
        <v>×</v>
      </c>
      <c r="S708" s="10" t="e">
        <f>IF(OR(AND(#REF!="知的",#REF!="陸上"),R708="×"),Q708,P708)</f>
        <v>#REF!</v>
      </c>
      <c r="T708" s="8" t="str">
        <f t="shared" ref="T708:T771" si="11">N710&amp;"　"&amp;L710</f>
        <v>　</v>
      </c>
      <c r="X70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08" s="272"/>
      <c r="Z708" s="272" t="e">
        <f>#REF!&amp;#REF!</f>
        <v>#REF!</v>
      </c>
      <c r="AA708" s="272"/>
    </row>
    <row r="709" spans="15:27" ht="14.25" x14ac:dyDescent="0.15">
      <c r="O709" s="10" t="e">
        <f>IF(OR(AND(#REF!="知的",#REF!="陸上"),R709="×"),Q709,P709)</f>
        <v>#REF!</v>
      </c>
      <c r="P709" s="10" t="str">
        <f>IFERROR(IF(#REF!="ﾎﾞｳﾘﾝｸﾞ","◎",IF(OR(#REF!="陸上",#REF!="水泳",#REF!="卓球",#REF!="ﾎﾞｯﾁｬ",#REF!="ﾌﾗｲﾝｸﾞﾃﾞｨｽｸ",#REF!="ｱｰﾁｪﾘｰ",#REF!="砲丸投4.0kg"),INDEX(判定,MATCH(リスト!X709,縦リスト,0),MATCH(#REF!,横リスト,0)),"")),"×")</f>
        <v>×</v>
      </c>
      <c r="Q709" s="10" t="e">
        <f>IF(#REF!="","",IFERROR(IF(AND(#REF!="知的",#REF!="陸上"),INDEX(判定２,MATCH(リスト!Z709,縦リスト２,0),MATCH(#REF!,横リスト,0)),"×"),""))</f>
        <v>#REF!</v>
      </c>
      <c r="R709" s="10" t="str">
        <f>IFERROR(IF(AND(#REF!="精神",#REF!="陸上"),INDEX(判定２,MATCH(リスト!Z709,縦リスト２,0),MATCH(M709,横リスト,0)),""),"×")</f>
        <v>×</v>
      </c>
      <c r="S709" s="10" t="e">
        <f>IF(OR(AND(#REF!="知的",#REF!="陸上"),R709="×"),Q709,P709)</f>
        <v>#REF!</v>
      </c>
      <c r="T709" s="8" t="str">
        <f t="shared" si="11"/>
        <v>　</v>
      </c>
      <c r="X70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09" s="272"/>
      <c r="Z709" s="272" t="e">
        <f>#REF!&amp;#REF!</f>
        <v>#REF!</v>
      </c>
      <c r="AA709" s="272"/>
    </row>
    <row r="710" spans="15:27" ht="14.25" x14ac:dyDescent="0.15">
      <c r="O710" s="10" t="e">
        <f>IF(OR(AND(#REF!="知的",#REF!="陸上"),R710="×"),Q710,P710)</f>
        <v>#REF!</v>
      </c>
      <c r="P710" s="10" t="str">
        <f>IFERROR(IF(#REF!="ﾎﾞｳﾘﾝｸﾞ","◎",IF(OR(#REF!="陸上",#REF!="水泳",#REF!="卓球",#REF!="ﾎﾞｯﾁｬ",#REF!="ﾌﾗｲﾝｸﾞﾃﾞｨｽｸ",#REF!="ｱｰﾁｪﾘｰ",#REF!="砲丸投4.0kg"),INDEX(判定,MATCH(リスト!X710,縦リスト,0),MATCH(#REF!,横リスト,0)),"")),"×")</f>
        <v>×</v>
      </c>
      <c r="Q710" s="10" t="e">
        <f>IF(#REF!="","",IFERROR(IF(AND(#REF!="知的",#REF!="陸上"),INDEX(判定２,MATCH(リスト!Z710,縦リスト２,0),MATCH(#REF!,横リスト,0)),"×"),""))</f>
        <v>#REF!</v>
      </c>
      <c r="R710" s="10" t="str">
        <f>IFERROR(IF(AND(#REF!="精神",#REF!="陸上"),INDEX(判定２,MATCH(リスト!Z710,縦リスト２,0),MATCH(M710,横リスト,0)),""),"×")</f>
        <v>×</v>
      </c>
      <c r="S710" s="10" t="e">
        <f>IF(OR(AND(#REF!="知的",#REF!="陸上"),R710="×"),Q710,P710)</f>
        <v>#REF!</v>
      </c>
      <c r="T710" s="8" t="str">
        <f t="shared" si="11"/>
        <v>　</v>
      </c>
      <c r="X71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10" s="272"/>
      <c r="Z710" s="272" t="e">
        <f>#REF!&amp;#REF!</f>
        <v>#REF!</v>
      </c>
      <c r="AA710" s="272"/>
    </row>
    <row r="711" spans="15:27" ht="14.25" x14ac:dyDescent="0.15">
      <c r="O711" s="10" t="e">
        <f>IF(OR(AND(#REF!="知的",#REF!="陸上"),R711="×"),Q711,P711)</f>
        <v>#REF!</v>
      </c>
      <c r="P711" s="10" t="str">
        <f>IFERROR(IF(#REF!="ﾎﾞｳﾘﾝｸﾞ","◎",IF(OR(#REF!="陸上",#REF!="水泳",#REF!="卓球",#REF!="ﾎﾞｯﾁｬ",#REF!="ﾌﾗｲﾝｸﾞﾃﾞｨｽｸ",#REF!="ｱｰﾁｪﾘｰ",#REF!="砲丸投4.0kg"),INDEX(判定,MATCH(リスト!X711,縦リスト,0),MATCH(#REF!,横リスト,0)),"")),"×")</f>
        <v>×</v>
      </c>
      <c r="Q711" s="10" t="e">
        <f>IF(#REF!="","",IFERROR(IF(AND(#REF!="知的",#REF!="陸上"),INDEX(判定２,MATCH(リスト!Z711,縦リスト２,0),MATCH(#REF!,横リスト,0)),"×"),""))</f>
        <v>#REF!</v>
      </c>
      <c r="R711" s="10" t="str">
        <f>IFERROR(IF(AND(#REF!="精神",#REF!="陸上"),INDEX(判定２,MATCH(リスト!Z711,縦リスト２,0),MATCH(M711,横リスト,0)),""),"×")</f>
        <v>×</v>
      </c>
      <c r="S711" s="10" t="e">
        <f>IF(OR(AND(#REF!="知的",#REF!="陸上"),R711="×"),Q711,P711)</f>
        <v>#REF!</v>
      </c>
      <c r="T711" s="8" t="str">
        <f t="shared" si="11"/>
        <v>　</v>
      </c>
      <c r="X71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11" s="272"/>
      <c r="Z711" s="272" t="e">
        <f>#REF!&amp;#REF!</f>
        <v>#REF!</v>
      </c>
      <c r="AA711" s="272"/>
    </row>
    <row r="712" spans="15:27" ht="14.25" x14ac:dyDescent="0.15">
      <c r="O712" s="10" t="e">
        <f>IF(OR(AND(#REF!="知的",#REF!="陸上"),R712="×"),Q712,P712)</f>
        <v>#REF!</v>
      </c>
      <c r="P712" s="10" t="str">
        <f>IFERROR(IF(#REF!="ﾎﾞｳﾘﾝｸﾞ","◎",IF(OR(#REF!="陸上",#REF!="水泳",#REF!="卓球",#REF!="ﾎﾞｯﾁｬ",#REF!="ﾌﾗｲﾝｸﾞﾃﾞｨｽｸ",#REF!="ｱｰﾁｪﾘｰ",#REF!="砲丸投4.0kg"),INDEX(判定,MATCH(リスト!X712,縦リスト,0),MATCH(#REF!,横リスト,0)),"")),"×")</f>
        <v>×</v>
      </c>
      <c r="Q712" s="10" t="e">
        <f>IF(#REF!="","",IFERROR(IF(AND(#REF!="知的",#REF!="陸上"),INDEX(判定２,MATCH(リスト!Z712,縦リスト２,0),MATCH(#REF!,横リスト,0)),"×"),""))</f>
        <v>#REF!</v>
      </c>
      <c r="R712" s="10" t="str">
        <f>IFERROR(IF(AND(#REF!="精神",#REF!="陸上"),INDEX(判定２,MATCH(リスト!Z712,縦リスト２,0),MATCH(M712,横リスト,0)),""),"×")</f>
        <v>×</v>
      </c>
      <c r="S712" s="10" t="e">
        <f>IF(OR(AND(#REF!="知的",#REF!="陸上"),R712="×"),Q712,P712)</f>
        <v>#REF!</v>
      </c>
      <c r="T712" s="8" t="str">
        <f t="shared" si="11"/>
        <v>　</v>
      </c>
      <c r="X71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12" s="272"/>
      <c r="Z712" s="272" t="e">
        <f>#REF!&amp;#REF!</f>
        <v>#REF!</v>
      </c>
      <c r="AA712" s="272"/>
    </row>
    <row r="713" spans="15:27" ht="14.25" x14ac:dyDescent="0.15">
      <c r="O713" s="10" t="e">
        <f>IF(OR(AND(#REF!="知的",#REF!="陸上"),R713="×"),Q713,P713)</f>
        <v>#REF!</v>
      </c>
      <c r="P713" s="10" t="str">
        <f>IFERROR(IF(#REF!="ﾎﾞｳﾘﾝｸﾞ","◎",IF(OR(#REF!="陸上",#REF!="水泳",#REF!="卓球",#REF!="ﾎﾞｯﾁｬ",#REF!="ﾌﾗｲﾝｸﾞﾃﾞｨｽｸ",#REF!="ｱｰﾁｪﾘｰ",#REF!="砲丸投4.0kg"),INDEX(判定,MATCH(リスト!X713,縦リスト,0),MATCH(#REF!,横リスト,0)),"")),"×")</f>
        <v>×</v>
      </c>
      <c r="Q713" s="10" t="e">
        <f>IF(#REF!="","",IFERROR(IF(AND(#REF!="知的",#REF!="陸上"),INDEX(判定２,MATCH(リスト!Z713,縦リスト２,0),MATCH(#REF!,横リスト,0)),"×"),""))</f>
        <v>#REF!</v>
      </c>
      <c r="R713" s="10" t="str">
        <f>IFERROR(IF(AND(#REF!="精神",#REF!="陸上"),INDEX(判定２,MATCH(リスト!Z713,縦リスト２,0),MATCH(M713,横リスト,0)),""),"×")</f>
        <v>×</v>
      </c>
      <c r="S713" s="10" t="e">
        <f>IF(OR(AND(#REF!="知的",#REF!="陸上"),R713="×"),Q713,P713)</f>
        <v>#REF!</v>
      </c>
      <c r="T713" s="8" t="str">
        <f t="shared" si="11"/>
        <v>　</v>
      </c>
      <c r="X71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13" s="272"/>
      <c r="Z713" s="272" t="e">
        <f>#REF!&amp;#REF!</f>
        <v>#REF!</v>
      </c>
      <c r="AA713" s="272"/>
    </row>
    <row r="714" spans="15:27" ht="14.25" x14ac:dyDescent="0.15">
      <c r="O714" s="10" t="e">
        <f>IF(OR(AND(#REF!="知的",#REF!="陸上"),R714="×"),Q714,P714)</f>
        <v>#REF!</v>
      </c>
      <c r="P714" s="10" t="str">
        <f>IFERROR(IF(#REF!="ﾎﾞｳﾘﾝｸﾞ","◎",IF(OR(#REF!="陸上",#REF!="水泳",#REF!="卓球",#REF!="ﾎﾞｯﾁｬ",#REF!="ﾌﾗｲﾝｸﾞﾃﾞｨｽｸ",#REF!="ｱｰﾁｪﾘｰ",#REF!="砲丸投4.0kg"),INDEX(判定,MATCH(リスト!X714,縦リスト,0),MATCH(#REF!,横リスト,0)),"")),"×")</f>
        <v>×</v>
      </c>
      <c r="Q714" s="10" t="e">
        <f>IF(#REF!="","",IFERROR(IF(AND(#REF!="知的",#REF!="陸上"),INDEX(判定２,MATCH(リスト!Z714,縦リスト２,0),MATCH(#REF!,横リスト,0)),"×"),""))</f>
        <v>#REF!</v>
      </c>
      <c r="R714" s="10" t="str">
        <f>IFERROR(IF(AND(#REF!="精神",#REF!="陸上"),INDEX(判定２,MATCH(リスト!Z714,縦リスト２,0),MATCH(M714,横リスト,0)),""),"×")</f>
        <v>×</v>
      </c>
      <c r="S714" s="10" t="e">
        <f>IF(OR(AND(#REF!="知的",#REF!="陸上"),R714="×"),Q714,P714)</f>
        <v>#REF!</v>
      </c>
      <c r="T714" s="8" t="str">
        <f t="shared" si="11"/>
        <v>　</v>
      </c>
      <c r="X71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14" s="272"/>
      <c r="Z714" s="272" t="e">
        <f>#REF!&amp;#REF!</f>
        <v>#REF!</v>
      </c>
      <c r="AA714" s="272"/>
    </row>
    <row r="715" spans="15:27" ht="14.25" x14ac:dyDescent="0.15">
      <c r="O715" s="10" t="e">
        <f>IF(OR(AND(#REF!="知的",#REF!="陸上"),R715="×"),Q715,P715)</f>
        <v>#REF!</v>
      </c>
      <c r="P715" s="10" t="str">
        <f>IFERROR(IF(#REF!="ﾎﾞｳﾘﾝｸﾞ","◎",IF(OR(#REF!="陸上",#REF!="水泳",#REF!="卓球",#REF!="ﾎﾞｯﾁｬ",#REF!="ﾌﾗｲﾝｸﾞﾃﾞｨｽｸ",#REF!="ｱｰﾁｪﾘｰ",#REF!="砲丸投4.0kg"),INDEX(判定,MATCH(リスト!X715,縦リスト,0),MATCH(#REF!,横リスト,0)),"")),"×")</f>
        <v>×</v>
      </c>
      <c r="Q715" s="10" t="e">
        <f>IF(#REF!="","",IFERROR(IF(AND(#REF!="知的",#REF!="陸上"),INDEX(判定２,MATCH(リスト!Z715,縦リスト２,0),MATCH(#REF!,横リスト,0)),"×"),""))</f>
        <v>#REF!</v>
      </c>
      <c r="R715" s="10" t="str">
        <f>IFERROR(IF(AND(#REF!="精神",#REF!="陸上"),INDEX(判定２,MATCH(リスト!Z715,縦リスト２,0),MATCH(M715,横リスト,0)),""),"×")</f>
        <v>×</v>
      </c>
      <c r="S715" s="10" t="e">
        <f>IF(OR(AND(#REF!="知的",#REF!="陸上"),R715="×"),Q715,P715)</f>
        <v>#REF!</v>
      </c>
      <c r="T715" s="8" t="str">
        <f t="shared" si="11"/>
        <v>　</v>
      </c>
      <c r="X71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15" s="272"/>
      <c r="Z715" s="272" t="e">
        <f>#REF!&amp;#REF!</f>
        <v>#REF!</v>
      </c>
      <c r="AA715" s="272"/>
    </row>
    <row r="716" spans="15:27" ht="14.25" x14ac:dyDescent="0.15">
      <c r="O716" s="10" t="e">
        <f>IF(OR(AND(#REF!="知的",#REF!="陸上"),R716="×"),Q716,P716)</f>
        <v>#REF!</v>
      </c>
      <c r="P716" s="10" t="str">
        <f>IFERROR(IF(#REF!="ﾎﾞｳﾘﾝｸﾞ","◎",IF(OR(#REF!="陸上",#REF!="水泳",#REF!="卓球",#REF!="ﾎﾞｯﾁｬ",#REF!="ﾌﾗｲﾝｸﾞﾃﾞｨｽｸ",#REF!="ｱｰﾁｪﾘｰ",#REF!="砲丸投4.0kg"),INDEX(判定,MATCH(リスト!X716,縦リスト,0),MATCH(#REF!,横リスト,0)),"")),"×")</f>
        <v>×</v>
      </c>
      <c r="Q716" s="10" t="e">
        <f>IF(#REF!="","",IFERROR(IF(AND(#REF!="知的",#REF!="陸上"),INDEX(判定２,MATCH(リスト!Z716,縦リスト２,0),MATCH(#REF!,横リスト,0)),"×"),""))</f>
        <v>#REF!</v>
      </c>
      <c r="R716" s="10" t="str">
        <f>IFERROR(IF(AND(#REF!="精神",#REF!="陸上"),INDEX(判定２,MATCH(リスト!Z716,縦リスト２,0),MATCH(M716,横リスト,0)),""),"×")</f>
        <v>×</v>
      </c>
      <c r="S716" s="10" t="e">
        <f>IF(OR(AND(#REF!="知的",#REF!="陸上"),R716="×"),Q716,P716)</f>
        <v>#REF!</v>
      </c>
      <c r="T716" s="8" t="str">
        <f t="shared" si="11"/>
        <v>　</v>
      </c>
      <c r="X71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16" s="272"/>
      <c r="Z716" s="272" t="e">
        <f>#REF!&amp;#REF!</f>
        <v>#REF!</v>
      </c>
      <c r="AA716" s="272"/>
    </row>
    <row r="717" spans="15:27" ht="14.25" x14ac:dyDescent="0.15">
      <c r="O717" s="10" t="e">
        <f>IF(OR(AND(#REF!="知的",#REF!="陸上"),R717="×"),Q717,P717)</f>
        <v>#REF!</v>
      </c>
      <c r="P717" s="10" t="str">
        <f>IFERROR(IF(#REF!="ﾎﾞｳﾘﾝｸﾞ","◎",IF(OR(#REF!="陸上",#REF!="水泳",#REF!="卓球",#REF!="ﾎﾞｯﾁｬ",#REF!="ﾌﾗｲﾝｸﾞﾃﾞｨｽｸ",#REF!="ｱｰﾁｪﾘｰ",#REF!="砲丸投4.0kg"),INDEX(判定,MATCH(リスト!X717,縦リスト,0),MATCH(#REF!,横リスト,0)),"")),"×")</f>
        <v>×</v>
      </c>
      <c r="Q717" s="10" t="e">
        <f>IF(#REF!="","",IFERROR(IF(AND(#REF!="知的",#REF!="陸上"),INDEX(判定２,MATCH(リスト!Z717,縦リスト２,0),MATCH(#REF!,横リスト,0)),"×"),""))</f>
        <v>#REF!</v>
      </c>
      <c r="R717" s="10" t="str">
        <f>IFERROR(IF(AND(#REF!="精神",#REF!="陸上"),INDEX(判定２,MATCH(リスト!Z717,縦リスト２,0),MATCH(M717,横リスト,0)),""),"×")</f>
        <v>×</v>
      </c>
      <c r="S717" s="10" t="e">
        <f>IF(OR(AND(#REF!="知的",#REF!="陸上"),R717="×"),Q717,P717)</f>
        <v>#REF!</v>
      </c>
      <c r="T717" s="8" t="str">
        <f t="shared" si="11"/>
        <v>　</v>
      </c>
      <c r="X71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17" s="272"/>
      <c r="Z717" s="272" t="e">
        <f>#REF!&amp;#REF!</f>
        <v>#REF!</v>
      </c>
      <c r="AA717" s="272"/>
    </row>
    <row r="718" spans="15:27" ht="14.25" x14ac:dyDescent="0.15">
      <c r="O718" s="10" t="e">
        <f>IF(OR(AND(#REF!="知的",#REF!="陸上"),R718="×"),Q718,P718)</f>
        <v>#REF!</v>
      </c>
      <c r="P718" s="10" t="str">
        <f>IFERROR(IF(#REF!="ﾎﾞｳﾘﾝｸﾞ","◎",IF(OR(#REF!="陸上",#REF!="水泳",#REF!="卓球",#REF!="ﾎﾞｯﾁｬ",#REF!="ﾌﾗｲﾝｸﾞﾃﾞｨｽｸ",#REF!="ｱｰﾁｪﾘｰ",#REF!="砲丸投4.0kg"),INDEX(判定,MATCH(リスト!X718,縦リスト,0),MATCH(#REF!,横リスト,0)),"")),"×")</f>
        <v>×</v>
      </c>
      <c r="Q718" s="10" t="e">
        <f>IF(#REF!="","",IFERROR(IF(AND(#REF!="知的",#REF!="陸上"),INDEX(判定２,MATCH(リスト!Z718,縦リスト２,0),MATCH(#REF!,横リスト,0)),"×"),""))</f>
        <v>#REF!</v>
      </c>
      <c r="R718" s="10" t="str">
        <f>IFERROR(IF(AND(#REF!="精神",#REF!="陸上"),INDEX(判定２,MATCH(リスト!Z718,縦リスト２,0),MATCH(M718,横リスト,0)),""),"×")</f>
        <v>×</v>
      </c>
      <c r="S718" s="10" t="e">
        <f>IF(OR(AND(#REF!="知的",#REF!="陸上"),R718="×"),Q718,P718)</f>
        <v>#REF!</v>
      </c>
      <c r="T718" s="8" t="str">
        <f t="shared" si="11"/>
        <v>　</v>
      </c>
      <c r="X71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18" s="272"/>
      <c r="Z718" s="272" t="e">
        <f>#REF!&amp;#REF!</f>
        <v>#REF!</v>
      </c>
      <c r="AA718" s="272"/>
    </row>
    <row r="719" spans="15:27" ht="14.25" x14ac:dyDescent="0.15">
      <c r="O719" s="10" t="e">
        <f>IF(OR(AND(#REF!="知的",#REF!="陸上"),R719="×"),Q719,P719)</f>
        <v>#REF!</v>
      </c>
      <c r="P719" s="10" t="str">
        <f>IFERROR(IF(#REF!="ﾎﾞｳﾘﾝｸﾞ","◎",IF(OR(#REF!="陸上",#REF!="水泳",#REF!="卓球",#REF!="ﾎﾞｯﾁｬ",#REF!="ﾌﾗｲﾝｸﾞﾃﾞｨｽｸ",#REF!="ｱｰﾁｪﾘｰ",#REF!="砲丸投4.0kg"),INDEX(判定,MATCH(リスト!X719,縦リスト,0),MATCH(#REF!,横リスト,0)),"")),"×")</f>
        <v>×</v>
      </c>
      <c r="Q719" s="10" t="e">
        <f>IF(#REF!="","",IFERROR(IF(AND(#REF!="知的",#REF!="陸上"),INDEX(判定２,MATCH(リスト!Z719,縦リスト２,0),MATCH(#REF!,横リスト,0)),"×"),""))</f>
        <v>#REF!</v>
      </c>
      <c r="R719" s="10" t="str">
        <f>IFERROR(IF(AND(#REF!="精神",#REF!="陸上"),INDEX(判定２,MATCH(リスト!Z719,縦リスト２,0),MATCH(M719,横リスト,0)),""),"×")</f>
        <v>×</v>
      </c>
      <c r="S719" s="10" t="e">
        <f>IF(OR(AND(#REF!="知的",#REF!="陸上"),R719="×"),Q719,P719)</f>
        <v>#REF!</v>
      </c>
      <c r="T719" s="8" t="str">
        <f t="shared" si="11"/>
        <v>　</v>
      </c>
      <c r="X71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19" s="272"/>
      <c r="Z719" s="272" t="e">
        <f>#REF!&amp;#REF!</f>
        <v>#REF!</v>
      </c>
      <c r="AA719" s="272"/>
    </row>
    <row r="720" spans="15:27" ht="14.25" x14ac:dyDescent="0.15">
      <c r="O720" s="10" t="e">
        <f>IF(OR(AND(#REF!="知的",#REF!="陸上"),R720="×"),Q720,P720)</f>
        <v>#REF!</v>
      </c>
      <c r="P720" s="10" t="str">
        <f>IFERROR(IF(#REF!="ﾎﾞｳﾘﾝｸﾞ","◎",IF(OR(#REF!="陸上",#REF!="水泳",#REF!="卓球",#REF!="ﾎﾞｯﾁｬ",#REF!="ﾌﾗｲﾝｸﾞﾃﾞｨｽｸ",#REF!="ｱｰﾁｪﾘｰ",#REF!="砲丸投4.0kg"),INDEX(判定,MATCH(リスト!X720,縦リスト,0),MATCH(#REF!,横リスト,0)),"")),"×")</f>
        <v>×</v>
      </c>
      <c r="Q720" s="10" t="e">
        <f>IF(#REF!="","",IFERROR(IF(AND(#REF!="知的",#REF!="陸上"),INDEX(判定２,MATCH(リスト!Z720,縦リスト２,0),MATCH(#REF!,横リスト,0)),"×"),""))</f>
        <v>#REF!</v>
      </c>
      <c r="R720" s="10" t="str">
        <f>IFERROR(IF(AND(#REF!="精神",#REF!="陸上"),INDEX(判定２,MATCH(リスト!Z720,縦リスト２,0),MATCH(M720,横リスト,0)),""),"×")</f>
        <v>×</v>
      </c>
      <c r="S720" s="10" t="e">
        <f>IF(OR(AND(#REF!="知的",#REF!="陸上"),R720="×"),Q720,P720)</f>
        <v>#REF!</v>
      </c>
      <c r="T720" s="8" t="str">
        <f t="shared" si="11"/>
        <v>　</v>
      </c>
      <c r="X72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20" s="272"/>
      <c r="Z720" s="272" t="e">
        <f>#REF!&amp;#REF!</f>
        <v>#REF!</v>
      </c>
      <c r="AA720" s="272"/>
    </row>
    <row r="721" spans="15:27" ht="14.25" x14ac:dyDescent="0.15">
      <c r="O721" s="10" t="e">
        <f>IF(OR(AND(#REF!="知的",#REF!="陸上"),R721="×"),Q721,P721)</f>
        <v>#REF!</v>
      </c>
      <c r="P721" s="10" t="str">
        <f>IFERROR(IF(#REF!="ﾎﾞｳﾘﾝｸﾞ","◎",IF(OR(#REF!="陸上",#REF!="水泳",#REF!="卓球",#REF!="ﾎﾞｯﾁｬ",#REF!="ﾌﾗｲﾝｸﾞﾃﾞｨｽｸ",#REF!="ｱｰﾁｪﾘｰ",#REF!="砲丸投4.0kg"),INDEX(判定,MATCH(リスト!X721,縦リスト,0),MATCH(#REF!,横リスト,0)),"")),"×")</f>
        <v>×</v>
      </c>
      <c r="Q721" s="10" t="e">
        <f>IF(#REF!="","",IFERROR(IF(AND(#REF!="知的",#REF!="陸上"),INDEX(判定２,MATCH(リスト!Z721,縦リスト２,0),MATCH(#REF!,横リスト,0)),"×"),""))</f>
        <v>#REF!</v>
      </c>
      <c r="R721" s="10" t="str">
        <f>IFERROR(IF(AND(#REF!="精神",#REF!="陸上"),INDEX(判定２,MATCH(リスト!Z721,縦リスト２,0),MATCH(M721,横リスト,0)),""),"×")</f>
        <v>×</v>
      </c>
      <c r="S721" s="10" t="e">
        <f>IF(OR(AND(#REF!="知的",#REF!="陸上"),R721="×"),Q721,P721)</f>
        <v>#REF!</v>
      </c>
      <c r="T721" s="8" t="str">
        <f t="shared" si="11"/>
        <v>　</v>
      </c>
      <c r="X72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21" s="272"/>
      <c r="Z721" s="272" t="e">
        <f>#REF!&amp;#REF!</f>
        <v>#REF!</v>
      </c>
      <c r="AA721" s="272"/>
    </row>
    <row r="722" spans="15:27" ht="14.25" x14ac:dyDescent="0.15">
      <c r="O722" s="10" t="e">
        <f>IF(OR(AND(#REF!="知的",#REF!="陸上"),R722="×"),Q722,P722)</f>
        <v>#REF!</v>
      </c>
      <c r="P722" s="10" t="str">
        <f>IFERROR(IF(#REF!="ﾎﾞｳﾘﾝｸﾞ","◎",IF(OR(#REF!="陸上",#REF!="水泳",#REF!="卓球",#REF!="ﾎﾞｯﾁｬ",#REF!="ﾌﾗｲﾝｸﾞﾃﾞｨｽｸ",#REF!="ｱｰﾁｪﾘｰ",#REF!="砲丸投4.0kg"),INDEX(判定,MATCH(リスト!X722,縦リスト,0),MATCH(#REF!,横リスト,0)),"")),"×")</f>
        <v>×</v>
      </c>
      <c r="Q722" s="10" t="e">
        <f>IF(#REF!="","",IFERROR(IF(AND(#REF!="知的",#REF!="陸上"),INDEX(判定２,MATCH(リスト!Z722,縦リスト２,0),MATCH(#REF!,横リスト,0)),"×"),""))</f>
        <v>#REF!</v>
      </c>
      <c r="R722" s="10" t="str">
        <f>IFERROR(IF(AND(#REF!="精神",#REF!="陸上"),INDEX(判定２,MATCH(リスト!Z722,縦リスト２,0),MATCH(M722,横リスト,0)),""),"×")</f>
        <v>×</v>
      </c>
      <c r="S722" s="10" t="e">
        <f>IF(OR(AND(#REF!="知的",#REF!="陸上"),R722="×"),Q722,P722)</f>
        <v>#REF!</v>
      </c>
      <c r="T722" s="8" t="str">
        <f t="shared" si="11"/>
        <v>　</v>
      </c>
      <c r="X72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22" s="272"/>
      <c r="Z722" s="272" t="e">
        <f>#REF!&amp;#REF!</f>
        <v>#REF!</v>
      </c>
      <c r="AA722" s="272"/>
    </row>
    <row r="723" spans="15:27" ht="14.25" x14ac:dyDescent="0.15">
      <c r="O723" s="10" t="e">
        <f>IF(OR(AND(#REF!="知的",#REF!="陸上"),R723="×"),Q723,P723)</f>
        <v>#REF!</v>
      </c>
      <c r="P723" s="10" t="str">
        <f>IFERROR(IF(#REF!="ﾎﾞｳﾘﾝｸﾞ","◎",IF(OR(#REF!="陸上",#REF!="水泳",#REF!="卓球",#REF!="ﾎﾞｯﾁｬ",#REF!="ﾌﾗｲﾝｸﾞﾃﾞｨｽｸ",#REF!="ｱｰﾁｪﾘｰ",#REF!="砲丸投4.0kg"),INDEX(判定,MATCH(リスト!X723,縦リスト,0),MATCH(#REF!,横リスト,0)),"")),"×")</f>
        <v>×</v>
      </c>
      <c r="Q723" s="10" t="e">
        <f>IF(#REF!="","",IFERROR(IF(AND(#REF!="知的",#REF!="陸上"),INDEX(判定２,MATCH(リスト!Z723,縦リスト２,0),MATCH(#REF!,横リスト,0)),"×"),""))</f>
        <v>#REF!</v>
      </c>
      <c r="R723" s="10" t="str">
        <f>IFERROR(IF(AND(#REF!="精神",#REF!="陸上"),INDEX(判定２,MATCH(リスト!Z723,縦リスト２,0),MATCH(M723,横リスト,0)),""),"×")</f>
        <v>×</v>
      </c>
      <c r="S723" s="10" t="e">
        <f>IF(OR(AND(#REF!="知的",#REF!="陸上"),R723="×"),Q723,P723)</f>
        <v>#REF!</v>
      </c>
      <c r="T723" s="8" t="str">
        <f t="shared" si="11"/>
        <v>　</v>
      </c>
      <c r="X72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23" s="272"/>
      <c r="Z723" s="272" t="e">
        <f>#REF!&amp;#REF!</f>
        <v>#REF!</v>
      </c>
      <c r="AA723" s="272"/>
    </row>
    <row r="724" spans="15:27" ht="14.25" x14ac:dyDescent="0.15">
      <c r="O724" s="10" t="e">
        <f>IF(OR(AND(#REF!="知的",#REF!="陸上"),R724="×"),Q724,P724)</f>
        <v>#REF!</v>
      </c>
      <c r="P724" s="10" t="str">
        <f>IFERROR(IF(#REF!="ﾎﾞｳﾘﾝｸﾞ","◎",IF(OR(#REF!="陸上",#REF!="水泳",#REF!="卓球",#REF!="ﾎﾞｯﾁｬ",#REF!="ﾌﾗｲﾝｸﾞﾃﾞｨｽｸ",#REF!="ｱｰﾁｪﾘｰ",#REF!="砲丸投4.0kg"),INDEX(判定,MATCH(リスト!X724,縦リスト,0),MATCH(#REF!,横リスト,0)),"")),"×")</f>
        <v>×</v>
      </c>
      <c r="Q724" s="10" t="e">
        <f>IF(#REF!="","",IFERROR(IF(AND(#REF!="知的",#REF!="陸上"),INDEX(判定２,MATCH(リスト!Z724,縦リスト２,0),MATCH(#REF!,横リスト,0)),"×"),""))</f>
        <v>#REF!</v>
      </c>
      <c r="R724" s="10" t="str">
        <f>IFERROR(IF(AND(#REF!="精神",#REF!="陸上"),INDEX(判定２,MATCH(リスト!Z724,縦リスト２,0),MATCH(M724,横リスト,0)),""),"×")</f>
        <v>×</v>
      </c>
      <c r="S724" s="10" t="e">
        <f>IF(OR(AND(#REF!="知的",#REF!="陸上"),R724="×"),Q724,P724)</f>
        <v>#REF!</v>
      </c>
      <c r="T724" s="8" t="str">
        <f t="shared" si="11"/>
        <v>　</v>
      </c>
      <c r="X72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24" s="272"/>
      <c r="Z724" s="272" t="e">
        <f>#REF!&amp;#REF!</f>
        <v>#REF!</v>
      </c>
      <c r="AA724" s="272"/>
    </row>
    <row r="725" spans="15:27" ht="14.25" x14ac:dyDescent="0.15">
      <c r="O725" s="10" t="e">
        <f>IF(OR(AND(#REF!="知的",#REF!="陸上"),R725="×"),Q725,P725)</f>
        <v>#REF!</v>
      </c>
      <c r="P725" s="10" t="str">
        <f>IFERROR(IF(#REF!="ﾎﾞｳﾘﾝｸﾞ","◎",IF(OR(#REF!="陸上",#REF!="水泳",#REF!="卓球",#REF!="ﾎﾞｯﾁｬ",#REF!="ﾌﾗｲﾝｸﾞﾃﾞｨｽｸ",#REF!="ｱｰﾁｪﾘｰ",#REF!="砲丸投4.0kg"),INDEX(判定,MATCH(リスト!X725,縦リスト,0),MATCH(#REF!,横リスト,0)),"")),"×")</f>
        <v>×</v>
      </c>
      <c r="Q725" s="10" t="e">
        <f>IF(#REF!="","",IFERROR(IF(AND(#REF!="知的",#REF!="陸上"),INDEX(判定２,MATCH(リスト!Z725,縦リスト２,0),MATCH(#REF!,横リスト,0)),"×"),""))</f>
        <v>#REF!</v>
      </c>
      <c r="R725" s="10" t="str">
        <f>IFERROR(IF(AND(#REF!="精神",#REF!="陸上"),INDEX(判定２,MATCH(リスト!Z725,縦リスト２,0),MATCH(M725,横リスト,0)),""),"×")</f>
        <v>×</v>
      </c>
      <c r="S725" s="10" t="e">
        <f>IF(OR(AND(#REF!="知的",#REF!="陸上"),R725="×"),Q725,P725)</f>
        <v>#REF!</v>
      </c>
      <c r="T725" s="8" t="str">
        <f t="shared" si="11"/>
        <v>　</v>
      </c>
      <c r="X72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25" s="272"/>
      <c r="Z725" s="272" t="e">
        <f>#REF!&amp;#REF!</f>
        <v>#REF!</v>
      </c>
      <c r="AA725" s="272"/>
    </row>
    <row r="726" spans="15:27" ht="14.25" x14ac:dyDescent="0.15">
      <c r="O726" s="10" t="e">
        <f>IF(OR(AND(#REF!="知的",#REF!="陸上"),R726="×"),Q726,P726)</f>
        <v>#REF!</v>
      </c>
      <c r="P726" s="10" t="str">
        <f>IFERROR(IF(#REF!="ﾎﾞｳﾘﾝｸﾞ","◎",IF(OR(#REF!="陸上",#REF!="水泳",#REF!="卓球",#REF!="ﾎﾞｯﾁｬ",#REF!="ﾌﾗｲﾝｸﾞﾃﾞｨｽｸ",#REF!="ｱｰﾁｪﾘｰ",#REF!="砲丸投4.0kg"),INDEX(判定,MATCH(リスト!X726,縦リスト,0),MATCH(#REF!,横リスト,0)),"")),"×")</f>
        <v>×</v>
      </c>
      <c r="Q726" s="10" t="e">
        <f>IF(#REF!="","",IFERROR(IF(AND(#REF!="知的",#REF!="陸上"),INDEX(判定２,MATCH(リスト!Z726,縦リスト２,0),MATCH(#REF!,横リスト,0)),"×"),""))</f>
        <v>#REF!</v>
      </c>
      <c r="R726" s="10" t="str">
        <f>IFERROR(IF(AND(#REF!="精神",#REF!="陸上"),INDEX(判定２,MATCH(リスト!Z726,縦リスト２,0),MATCH(M726,横リスト,0)),""),"×")</f>
        <v>×</v>
      </c>
      <c r="S726" s="10" t="e">
        <f>IF(OR(AND(#REF!="知的",#REF!="陸上"),R726="×"),Q726,P726)</f>
        <v>#REF!</v>
      </c>
      <c r="T726" s="8" t="str">
        <f t="shared" si="11"/>
        <v>　</v>
      </c>
      <c r="X72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26" s="272"/>
      <c r="Z726" s="272" t="e">
        <f>#REF!&amp;#REF!</f>
        <v>#REF!</v>
      </c>
      <c r="AA726" s="272"/>
    </row>
    <row r="727" spans="15:27" ht="14.25" x14ac:dyDescent="0.15">
      <c r="O727" s="10" t="e">
        <f>IF(OR(AND(#REF!="知的",#REF!="陸上"),R727="×"),Q727,P727)</f>
        <v>#REF!</v>
      </c>
      <c r="P727" s="10" t="str">
        <f>IFERROR(IF(#REF!="ﾎﾞｳﾘﾝｸﾞ","◎",IF(OR(#REF!="陸上",#REF!="水泳",#REF!="卓球",#REF!="ﾎﾞｯﾁｬ",#REF!="ﾌﾗｲﾝｸﾞﾃﾞｨｽｸ",#REF!="ｱｰﾁｪﾘｰ",#REF!="砲丸投4.0kg"),INDEX(判定,MATCH(リスト!X727,縦リスト,0),MATCH(#REF!,横リスト,0)),"")),"×")</f>
        <v>×</v>
      </c>
      <c r="Q727" s="10" t="e">
        <f>IF(#REF!="","",IFERROR(IF(AND(#REF!="知的",#REF!="陸上"),INDEX(判定２,MATCH(リスト!Z727,縦リスト２,0),MATCH(#REF!,横リスト,0)),"×"),""))</f>
        <v>#REF!</v>
      </c>
      <c r="R727" s="10" t="str">
        <f>IFERROR(IF(AND(#REF!="精神",#REF!="陸上"),INDEX(判定２,MATCH(リスト!Z727,縦リスト２,0),MATCH(M727,横リスト,0)),""),"×")</f>
        <v>×</v>
      </c>
      <c r="S727" s="10" t="e">
        <f>IF(OR(AND(#REF!="知的",#REF!="陸上"),R727="×"),Q727,P727)</f>
        <v>#REF!</v>
      </c>
      <c r="T727" s="8" t="str">
        <f t="shared" si="11"/>
        <v>　</v>
      </c>
      <c r="X72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27" s="272"/>
      <c r="Z727" s="272" t="e">
        <f>#REF!&amp;#REF!</f>
        <v>#REF!</v>
      </c>
      <c r="AA727" s="272"/>
    </row>
    <row r="728" spans="15:27" ht="14.25" x14ac:dyDescent="0.15">
      <c r="O728" s="10" t="e">
        <f>IF(OR(AND(#REF!="知的",#REF!="陸上"),R728="×"),Q728,P728)</f>
        <v>#REF!</v>
      </c>
      <c r="P728" s="10" t="str">
        <f>IFERROR(IF(#REF!="ﾎﾞｳﾘﾝｸﾞ","◎",IF(OR(#REF!="陸上",#REF!="水泳",#REF!="卓球",#REF!="ﾎﾞｯﾁｬ",#REF!="ﾌﾗｲﾝｸﾞﾃﾞｨｽｸ",#REF!="ｱｰﾁｪﾘｰ",#REF!="砲丸投4.0kg"),INDEX(判定,MATCH(リスト!X728,縦リスト,0),MATCH(#REF!,横リスト,0)),"")),"×")</f>
        <v>×</v>
      </c>
      <c r="Q728" s="10" t="e">
        <f>IF(#REF!="","",IFERROR(IF(AND(#REF!="知的",#REF!="陸上"),INDEX(判定２,MATCH(リスト!Z728,縦リスト２,0),MATCH(#REF!,横リスト,0)),"×"),""))</f>
        <v>#REF!</v>
      </c>
      <c r="R728" s="10" t="str">
        <f>IFERROR(IF(AND(#REF!="精神",#REF!="陸上"),INDEX(判定２,MATCH(リスト!Z728,縦リスト２,0),MATCH(M728,横リスト,0)),""),"×")</f>
        <v>×</v>
      </c>
      <c r="S728" s="10" t="e">
        <f>IF(OR(AND(#REF!="知的",#REF!="陸上"),R728="×"),Q728,P728)</f>
        <v>#REF!</v>
      </c>
      <c r="T728" s="8" t="str">
        <f t="shared" si="11"/>
        <v>　</v>
      </c>
      <c r="X72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28" s="272"/>
      <c r="Z728" s="272" t="e">
        <f>#REF!&amp;#REF!</f>
        <v>#REF!</v>
      </c>
      <c r="AA728" s="272"/>
    </row>
    <row r="729" spans="15:27" ht="14.25" x14ac:dyDescent="0.15">
      <c r="O729" s="10" t="e">
        <f>IF(OR(AND(#REF!="知的",#REF!="陸上"),R729="×"),Q729,P729)</f>
        <v>#REF!</v>
      </c>
      <c r="P729" s="10" t="str">
        <f>IFERROR(IF(#REF!="ﾎﾞｳﾘﾝｸﾞ","◎",IF(OR(#REF!="陸上",#REF!="水泳",#REF!="卓球",#REF!="ﾎﾞｯﾁｬ",#REF!="ﾌﾗｲﾝｸﾞﾃﾞｨｽｸ",#REF!="ｱｰﾁｪﾘｰ",#REF!="砲丸投4.0kg"),INDEX(判定,MATCH(リスト!X729,縦リスト,0),MATCH(#REF!,横リスト,0)),"")),"×")</f>
        <v>×</v>
      </c>
      <c r="Q729" s="10" t="e">
        <f>IF(#REF!="","",IFERROR(IF(AND(#REF!="知的",#REF!="陸上"),INDEX(判定２,MATCH(リスト!Z729,縦リスト２,0),MATCH(#REF!,横リスト,0)),"×"),""))</f>
        <v>#REF!</v>
      </c>
      <c r="R729" s="10" t="str">
        <f>IFERROR(IF(AND(#REF!="精神",#REF!="陸上"),INDEX(判定２,MATCH(リスト!Z729,縦リスト２,0),MATCH(M729,横リスト,0)),""),"×")</f>
        <v>×</v>
      </c>
      <c r="S729" s="10" t="e">
        <f>IF(OR(AND(#REF!="知的",#REF!="陸上"),R729="×"),Q729,P729)</f>
        <v>#REF!</v>
      </c>
      <c r="T729" s="8" t="str">
        <f t="shared" si="11"/>
        <v>　</v>
      </c>
      <c r="X72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29" s="272"/>
      <c r="Z729" s="272" t="e">
        <f>#REF!&amp;#REF!</f>
        <v>#REF!</v>
      </c>
      <c r="AA729" s="272"/>
    </row>
    <row r="730" spans="15:27" ht="14.25" x14ac:dyDescent="0.15">
      <c r="O730" s="10" t="e">
        <f>IF(OR(AND(#REF!="知的",#REF!="陸上"),R730="×"),Q730,P730)</f>
        <v>#REF!</v>
      </c>
      <c r="P730" s="10" t="str">
        <f>IFERROR(IF(#REF!="ﾎﾞｳﾘﾝｸﾞ","◎",IF(OR(#REF!="陸上",#REF!="水泳",#REF!="卓球",#REF!="ﾎﾞｯﾁｬ",#REF!="ﾌﾗｲﾝｸﾞﾃﾞｨｽｸ",#REF!="ｱｰﾁｪﾘｰ",#REF!="砲丸投4.0kg"),INDEX(判定,MATCH(リスト!X730,縦リスト,0),MATCH(#REF!,横リスト,0)),"")),"×")</f>
        <v>×</v>
      </c>
      <c r="Q730" s="10" t="e">
        <f>IF(#REF!="","",IFERROR(IF(AND(#REF!="知的",#REF!="陸上"),INDEX(判定２,MATCH(リスト!Z730,縦リスト２,0),MATCH(#REF!,横リスト,0)),"×"),""))</f>
        <v>#REF!</v>
      </c>
      <c r="R730" s="10" t="str">
        <f>IFERROR(IF(AND(#REF!="精神",#REF!="陸上"),INDEX(判定２,MATCH(リスト!Z730,縦リスト２,0),MATCH(M730,横リスト,0)),""),"×")</f>
        <v>×</v>
      </c>
      <c r="S730" s="10" t="e">
        <f>IF(OR(AND(#REF!="知的",#REF!="陸上"),R730="×"),Q730,P730)</f>
        <v>#REF!</v>
      </c>
      <c r="T730" s="8" t="str">
        <f t="shared" si="11"/>
        <v>　</v>
      </c>
      <c r="X73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30" s="272"/>
      <c r="Z730" s="272" t="e">
        <f>#REF!&amp;#REF!</f>
        <v>#REF!</v>
      </c>
      <c r="AA730" s="272"/>
    </row>
    <row r="731" spans="15:27" ht="14.25" x14ac:dyDescent="0.15">
      <c r="O731" s="10" t="e">
        <f>IF(OR(AND(#REF!="知的",#REF!="陸上"),R731="×"),Q731,P731)</f>
        <v>#REF!</v>
      </c>
      <c r="P731" s="10" t="str">
        <f>IFERROR(IF(#REF!="ﾎﾞｳﾘﾝｸﾞ","◎",IF(OR(#REF!="陸上",#REF!="水泳",#REF!="卓球",#REF!="ﾎﾞｯﾁｬ",#REF!="ﾌﾗｲﾝｸﾞﾃﾞｨｽｸ",#REF!="ｱｰﾁｪﾘｰ",#REF!="砲丸投4.0kg"),INDEX(判定,MATCH(リスト!X731,縦リスト,0),MATCH(#REF!,横リスト,0)),"")),"×")</f>
        <v>×</v>
      </c>
      <c r="Q731" s="10" t="e">
        <f>IF(#REF!="","",IFERROR(IF(AND(#REF!="知的",#REF!="陸上"),INDEX(判定２,MATCH(リスト!Z731,縦リスト２,0),MATCH(#REF!,横リスト,0)),"×"),""))</f>
        <v>#REF!</v>
      </c>
      <c r="R731" s="10" t="str">
        <f>IFERROR(IF(AND(#REF!="精神",#REF!="陸上"),INDEX(判定２,MATCH(リスト!Z731,縦リスト２,0),MATCH(M731,横リスト,0)),""),"×")</f>
        <v>×</v>
      </c>
      <c r="S731" s="10" t="e">
        <f>IF(OR(AND(#REF!="知的",#REF!="陸上"),R731="×"),Q731,P731)</f>
        <v>#REF!</v>
      </c>
      <c r="T731" s="8" t="str">
        <f t="shared" si="11"/>
        <v>　</v>
      </c>
      <c r="X73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31" s="272"/>
      <c r="Z731" s="272" t="e">
        <f>#REF!&amp;#REF!</f>
        <v>#REF!</v>
      </c>
      <c r="AA731" s="272"/>
    </row>
    <row r="732" spans="15:27" ht="14.25" x14ac:dyDescent="0.15">
      <c r="O732" s="10" t="e">
        <f>IF(OR(AND(#REF!="知的",#REF!="陸上"),R732="×"),Q732,P732)</f>
        <v>#REF!</v>
      </c>
      <c r="P732" s="10" t="str">
        <f>IFERROR(IF(#REF!="ﾎﾞｳﾘﾝｸﾞ","◎",IF(OR(#REF!="陸上",#REF!="水泳",#REF!="卓球",#REF!="ﾎﾞｯﾁｬ",#REF!="ﾌﾗｲﾝｸﾞﾃﾞｨｽｸ",#REF!="ｱｰﾁｪﾘｰ",#REF!="砲丸投4.0kg"),INDEX(判定,MATCH(リスト!X732,縦リスト,0),MATCH(#REF!,横リスト,0)),"")),"×")</f>
        <v>×</v>
      </c>
      <c r="Q732" s="10" t="e">
        <f>IF(#REF!="","",IFERROR(IF(AND(#REF!="知的",#REF!="陸上"),INDEX(判定２,MATCH(リスト!Z732,縦リスト２,0),MATCH(#REF!,横リスト,0)),"×"),""))</f>
        <v>#REF!</v>
      </c>
      <c r="R732" s="10" t="str">
        <f>IFERROR(IF(AND(#REF!="精神",#REF!="陸上"),INDEX(判定２,MATCH(リスト!Z732,縦リスト２,0),MATCH(M732,横リスト,0)),""),"×")</f>
        <v>×</v>
      </c>
      <c r="S732" s="10" t="e">
        <f>IF(OR(AND(#REF!="知的",#REF!="陸上"),R732="×"),Q732,P732)</f>
        <v>#REF!</v>
      </c>
      <c r="T732" s="8" t="str">
        <f t="shared" si="11"/>
        <v>　</v>
      </c>
      <c r="X73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32" s="272"/>
      <c r="Z732" s="272" t="e">
        <f>#REF!&amp;#REF!</f>
        <v>#REF!</v>
      </c>
      <c r="AA732" s="272"/>
    </row>
    <row r="733" spans="15:27" ht="14.25" x14ac:dyDescent="0.15">
      <c r="O733" s="10" t="e">
        <f>IF(OR(AND(#REF!="知的",#REF!="陸上"),R733="×"),Q733,P733)</f>
        <v>#REF!</v>
      </c>
      <c r="P733" s="10" t="str">
        <f>IFERROR(IF(#REF!="ﾎﾞｳﾘﾝｸﾞ","◎",IF(OR(#REF!="陸上",#REF!="水泳",#REF!="卓球",#REF!="ﾎﾞｯﾁｬ",#REF!="ﾌﾗｲﾝｸﾞﾃﾞｨｽｸ",#REF!="ｱｰﾁｪﾘｰ",#REF!="砲丸投4.0kg"),INDEX(判定,MATCH(リスト!X733,縦リスト,0),MATCH(#REF!,横リスト,0)),"")),"×")</f>
        <v>×</v>
      </c>
      <c r="Q733" s="10" t="e">
        <f>IF(#REF!="","",IFERROR(IF(AND(#REF!="知的",#REF!="陸上"),INDEX(判定２,MATCH(リスト!Z733,縦リスト２,0),MATCH(#REF!,横リスト,0)),"×"),""))</f>
        <v>#REF!</v>
      </c>
      <c r="R733" s="10" t="str">
        <f>IFERROR(IF(AND(#REF!="精神",#REF!="陸上"),INDEX(判定２,MATCH(リスト!Z733,縦リスト２,0),MATCH(M733,横リスト,0)),""),"×")</f>
        <v>×</v>
      </c>
      <c r="S733" s="10" t="e">
        <f>IF(OR(AND(#REF!="知的",#REF!="陸上"),R733="×"),Q733,P733)</f>
        <v>#REF!</v>
      </c>
      <c r="T733" s="8" t="str">
        <f t="shared" si="11"/>
        <v>　</v>
      </c>
      <c r="X73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33" s="272"/>
      <c r="Z733" s="272" t="e">
        <f>#REF!&amp;#REF!</f>
        <v>#REF!</v>
      </c>
      <c r="AA733" s="272"/>
    </row>
    <row r="734" spans="15:27" ht="14.25" x14ac:dyDescent="0.15">
      <c r="O734" s="10" t="e">
        <f>IF(OR(AND(#REF!="知的",#REF!="陸上"),R734="×"),Q734,P734)</f>
        <v>#REF!</v>
      </c>
      <c r="P734" s="10" t="str">
        <f>IFERROR(IF(#REF!="ﾎﾞｳﾘﾝｸﾞ","◎",IF(OR(#REF!="陸上",#REF!="水泳",#REF!="卓球",#REF!="ﾎﾞｯﾁｬ",#REF!="ﾌﾗｲﾝｸﾞﾃﾞｨｽｸ",#REF!="ｱｰﾁｪﾘｰ",#REF!="砲丸投4.0kg"),INDEX(判定,MATCH(リスト!X734,縦リスト,0),MATCH(#REF!,横リスト,0)),"")),"×")</f>
        <v>×</v>
      </c>
      <c r="Q734" s="10" t="e">
        <f>IF(#REF!="","",IFERROR(IF(AND(#REF!="知的",#REF!="陸上"),INDEX(判定２,MATCH(リスト!Z734,縦リスト２,0),MATCH(#REF!,横リスト,0)),"×"),""))</f>
        <v>#REF!</v>
      </c>
      <c r="R734" s="10" t="str">
        <f>IFERROR(IF(AND(#REF!="精神",#REF!="陸上"),INDEX(判定２,MATCH(リスト!Z734,縦リスト２,0),MATCH(M734,横リスト,0)),""),"×")</f>
        <v>×</v>
      </c>
      <c r="S734" s="10" t="e">
        <f>IF(OR(AND(#REF!="知的",#REF!="陸上"),R734="×"),Q734,P734)</f>
        <v>#REF!</v>
      </c>
      <c r="T734" s="8" t="str">
        <f t="shared" si="11"/>
        <v>　</v>
      </c>
      <c r="X73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34" s="272"/>
      <c r="Z734" s="272" t="e">
        <f>#REF!&amp;#REF!</f>
        <v>#REF!</v>
      </c>
      <c r="AA734" s="272"/>
    </row>
    <row r="735" spans="15:27" ht="14.25" x14ac:dyDescent="0.15">
      <c r="O735" s="10" t="e">
        <f>IF(OR(AND(#REF!="知的",#REF!="陸上"),R735="×"),Q735,P735)</f>
        <v>#REF!</v>
      </c>
      <c r="P735" s="10" t="str">
        <f>IFERROR(IF(#REF!="ﾎﾞｳﾘﾝｸﾞ","◎",IF(OR(#REF!="陸上",#REF!="水泳",#REF!="卓球",#REF!="ﾎﾞｯﾁｬ",#REF!="ﾌﾗｲﾝｸﾞﾃﾞｨｽｸ",#REF!="ｱｰﾁｪﾘｰ",#REF!="砲丸投4.0kg"),INDEX(判定,MATCH(リスト!X735,縦リスト,0),MATCH(#REF!,横リスト,0)),"")),"×")</f>
        <v>×</v>
      </c>
      <c r="Q735" s="10" t="e">
        <f>IF(#REF!="","",IFERROR(IF(AND(#REF!="知的",#REF!="陸上"),INDEX(判定２,MATCH(リスト!Z735,縦リスト２,0),MATCH(#REF!,横リスト,0)),"×"),""))</f>
        <v>#REF!</v>
      </c>
      <c r="R735" s="10" t="str">
        <f>IFERROR(IF(AND(#REF!="精神",#REF!="陸上"),INDEX(判定２,MATCH(リスト!Z735,縦リスト２,0),MATCH(M735,横リスト,0)),""),"×")</f>
        <v>×</v>
      </c>
      <c r="S735" s="10" t="e">
        <f>IF(OR(AND(#REF!="知的",#REF!="陸上"),R735="×"),Q735,P735)</f>
        <v>#REF!</v>
      </c>
      <c r="T735" s="8" t="str">
        <f t="shared" si="11"/>
        <v>　</v>
      </c>
      <c r="X73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35" s="272"/>
      <c r="Z735" s="272" t="e">
        <f>#REF!&amp;#REF!</f>
        <v>#REF!</v>
      </c>
      <c r="AA735" s="272"/>
    </row>
    <row r="736" spans="15:27" ht="14.25" x14ac:dyDescent="0.15">
      <c r="O736" s="10" t="e">
        <f>IF(OR(AND(#REF!="知的",#REF!="陸上"),R736="×"),Q736,P736)</f>
        <v>#REF!</v>
      </c>
      <c r="P736" s="10" t="str">
        <f>IFERROR(IF(#REF!="ﾎﾞｳﾘﾝｸﾞ","◎",IF(OR(#REF!="陸上",#REF!="水泳",#REF!="卓球",#REF!="ﾎﾞｯﾁｬ",#REF!="ﾌﾗｲﾝｸﾞﾃﾞｨｽｸ",#REF!="ｱｰﾁｪﾘｰ",#REF!="砲丸投4.0kg"),INDEX(判定,MATCH(リスト!X736,縦リスト,0),MATCH(#REF!,横リスト,0)),"")),"×")</f>
        <v>×</v>
      </c>
      <c r="Q736" s="10" t="e">
        <f>IF(#REF!="","",IFERROR(IF(AND(#REF!="知的",#REF!="陸上"),INDEX(判定２,MATCH(リスト!Z736,縦リスト２,0),MATCH(#REF!,横リスト,0)),"×"),""))</f>
        <v>#REF!</v>
      </c>
      <c r="R736" s="10" t="str">
        <f>IFERROR(IF(AND(#REF!="精神",#REF!="陸上"),INDEX(判定２,MATCH(リスト!Z736,縦リスト２,0),MATCH(M736,横リスト,0)),""),"×")</f>
        <v>×</v>
      </c>
      <c r="S736" s="10" t="e">
        <f>IF(OR(AND(#REF!="知的",#REF!="陸上"),R736="×"),Q736,P736)</f>
        <v>#REF!</v>
      </c>
      <c r="T736" s="8" t="str">
        <f t="shared" si="11"/>
        <v>　</v>
      </c>
      <c r="X73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36" s="272"/>
      <c r="Z736" s="272" t="e">
        <f>#REF!&amp;#REF!</f>
        <v>#REF!</v>
      </c>
      <c r="AA736" s="272"/>
    </row>
    <row r="737" spans="15:27" ht="14.25" x14ac:dyDescent="0.15">
      <c r="O737" s="10" t="e">
        <f>IF(OR(AND(#REF!="知的",#REF!="陸上"),R737="×"),Q737,P737)</f>
        <v>#REF!</v>
      </c>
      <c r="P737" s="10" t="str">
        <f>IFERROR(IF(#REF!="ﾎﾞｳﾘﾝｸﾞ","◎",IF(OR(#REF!="陸上",#REF!="水泳",#REF!="卓球",#REF!="ﾎﾞｯﾁｬ",#REF!="ﾌﾗｲﾝｸﾞﾃﾞｨｽｸ",#REF!="ｱｰﾁｪﾘｰ",#REF!="砲丸投4.0kg"),INDEX(判定,MATCH(リスト!X737,縦リスト,0),MATCH(#REF!,横リスト,0)),"")),"×")</f>
        <v>×</v>
      </c>
      <c r="Q737" s="10" t="e">
        <f>IF(#REF!="","",IFERROR(IF(AND(#REF!="知的",#REF!="陸上"),INDEX(判定２,MATCH(リスト!Z737,縦リスト２,0),MATCH(#REF!,横リスト,0)),"×"),""))</f>
        <v>#REF!</v>
      </c>
      <c r="R737" s="10" t="str">
        <f>IFERROR(IF(AND(#REF!="精神",#REF!="陸上"),INDEX(判定２,MATCH(リスト!Z737,縦リスト２,0),MATCH(M737,横リスト,0)),""),"×")</f>
        <v>×</v>
      </c>
      <c r="S737" s="10" t="e">
        <f>IF(OR(AND(#REF!="知的",#REF!="陸上"),R737="×"),Q737,P737)</f>
        <v>#REF!</v>
      </c>
      <c r="T737" s="8" t="str">
        <f t="shared" si="11"/>
        <v>　</v>
      </c>
      <c r="X73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37" s="272"/>
      <c r="Z737" s="272" t="e">
        <f>#REF!&amp;#REF!</f>
        <v>#REF!</v>
      </c>
      <c r="AA737" s="272"/>
    </row>
    <row r="738" spans="15:27" ht="14.25" x14ac:dyDescent="0.15">
      <c r="O738" s="10" t="e">
        <f>IF(OR(AND(#REF!="知的",#REF!="陸上"),R738="×"),Q738,P738)</f>
        <v>#REF!</v>
      </c>
      <c r="P738" s="10" t="str">
        <f>IFERROR(IF(#REF!="ﾎﾞｳﾘﾝｸﾞ","◎",IF(OR(#REF!="陸上",#REF!="水泳",#REF!="卓球",#REF!="ﾎﾞｯﾁｬ",#REF!="ﾌﾗｲﾝｸﾞﾃﾞｨｽｸ",#REF!="ｱｰﾁｪﾘｰ",#REF!="砲丸投4.0kg"),INDEX(判定,MATCH(リスト!X738,縦リスト,0),MATCH(#REF!,横リスト,0)),"")),"×")</f>
        <v>×</v>
      </c>
      <c r="Q738" s="10" t="e">
        <f>IF(#REF!="","",IFERROR(IF(AND(#REF!="知的",#REF!="陸上"),INDEX(判定２,MATCH(リスト!Z738,縦リスト２,0),MATCH(#REF!,横リスト,0)),"×"),""))</f>
        <v>#REF!</v>
      </c>
      <c r="R738" s="10" t="str">
        <f>IFERROR(IF(AND(#REF!="精神",#REF!="陸上"),INDEX(判定２,MATCH(リスト!Z738,縦リスト２,0),MATCH(M738,横リスト,0)),""),"×")</f>
        <v>×</v>
      </c>
      <c r="S738" s="10" t="e">
        <f>IF(OR(AND(#REF!="知的",#REF!="陸上"),R738="×"),Q738,P738)</f>
        <v>#REF!</v>
      </c>
      <c r="T738" s="8" t="str">
        <f t="shared" si="11"/>
        <v>　</v>
      </c>
      <c r="X73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38" s="272"/>
      <c r="Z738" s="272" t="e">
        <f>#REF!&amp;#REF!</f>
        <v>#REF!</v>
      </c>
      <c r="AA738" s="272"/>
    </row>
    <row r="739" spans="15:27" ht="14.25" x14ac:dyDescent="0.15">
      <c r="O739" s="10" t="e">
        <f>IF(OR(AND(#REF!="知的",#REF!="陸上"),R739="×"),Q739,P739)</f>
        <v>#REF!</v>
      </c>
      <c r="P739" s="10" t="str">
        <f>IFERROR(IF(#REF!="ﾎﾞｳﾘﾝｸﾞ","◎",IF(OR(#REF!="陸上",#REF!="水泳",#REF!="卓球",#REF!="ﾎﾞｯﾁｬ",#REF!="ﾌﾗｲﾝｸﾞﾃﾞｨｽｸ",#REF!="ｱｰﾁｪﾘｰ",#REF!="砲丸投4.0kg"),INDEX(判定,MATCH(リスト!X739,縦リスト,0),MATCH(#REF!,横リスト,0)),"")),"×")</f>
        <v>×</v>
      </c>
      <c r="Q739" s="10" t="e">
        <f>IF(#REF!="","",IFERROR(IF(AND(#REF!="知的",#REF!="陸上"),INDEX(判定２,MATCH(リスト!Z739,縦リスト２,0),MATCH(#REF!,横リスト,0)),"×"),""))</f>
        <v>#REF!</v>
      </c>
      <c r="R739" s="10" t="str">
        <f>IFERROR(IF(AND(#REF!="精神",#REF!="陸上"),INDEX(判定２,MATCH(リスト!Z739,縦リスト２,0),MATCH(M739,横リスト,0)),""),"×")</f>
        <v>×</v>
      </c>
      <c r="S739" s="10" t="e">
        <f>IF(OR(AND(#REF!="知的",#REF!="陸上"),R739="×"),Q739,P739)</f>
        <v>#REF!</v>
      </c>
      <c r="T739" s="8" t="str">
        <f t="shared" si="11"/>
        <v>　</v>
      </c>
      <c r="X73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39" s="272"/>
      <c r="Z739" s="272" t="e">
        <f>#REF!&amp;#REF!</f>
        <v>#REF!</v>
      </c>
      <c r="AA739" s="272"/>
    </row>
    <row r="740" spans="15:27" ht="14.25" x14ac:dyDescent="0.15">
      <c r="O740" s="10" t="e">
        <f>IF(OR(AND(#REF!="知的",#REF!="陸上"),R740="×"),Q740,P740)</f>
        <v>#REF!</v>
      </c>
      <c r="P740" s="10" t="str">
        <f>IFERROR(IF(#REF!="ﾎﾞｳﾘﾝｸﾞ","◎",IF(OR(#REF!="陸上",#REF!="水泳",#REF!="卓球",#REF!="ﾎﾞｯﾁｬ",#REF!="ﾌﾗｲﾝｸﾞﾃﾞｨｽｸ",#REF!="ｱｰﾁｪﾘｰ",#REF!="砲丸投4.0kg"),INDEX(判定,MATCH(リスト!X740,縦リスト,0),MATCH(#REF!,横リスト,0)),"")),"×")</f>
        <v>×</v>
      </c>
      <c r="Q740" s="10" t="e">
        <f>IF(#REF!="","",IFERROR(IF(AND(#REF!="知的",#REF!="陸上"),INDEX(判定２,MATCH(リスト!Z740,縦リスト２,0),MATCH(#REF!,横リスト,0)),"×"),""))</f>
        <v>#REF!</v>
      </c>
      <c r="R740" s="10" t="str">
        <f>IFERROR(IF(AND(#REF!="精神",#REF!="陸上"),INDEX(判定２,MATCH(リスト!Z740,縦リスト２,0),MATCH(M740,横リスト,0)),""),"×")</f>
        <v>×</v>
      </c>
      <c r="S740" s="10" t="e">
        <f>IF(OR(AND(#REF!="知的",#REF!="陸上"),R740="×"),Q740,P740)</f>
        <v>#REF!</v>
      </c>
      <c r="T740" s="8" t="str">
        <f t="shared" si="11"/>
        <v>　</v>
      </c>
      <c r="X74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40" s="272"/>
      <c r="Z740" s="272" t="e">
        <f>#REF!&amp;#REF!</f>
        <v>#REF!</v>
      </c>
      <c r="AA740" s="272"/>
    </row>
    <row r="741" spans="15:27" ht="14.25" x14ac:dyDescent="0.15">
      <c r="O741" s="10" t="e">
        <f>IF(OR(AND(#REF!="知的",#REF!="陸上"),R741="×"),Q741,P741)</f>
        <v>#REF!</v>
      </c>
      <c r="P741" s="10" t="str">
        <f>IFERROR(IF(#REF!="ﾎﾞｳﾘﾝｸﾞ","◎",IF(OR(#REF!="陸上",#REF!="水泳",#REF!="卓球",#REF!="ﾎﾞｯﾁｬ",#REF!="ﾌﾗｲﾝｸﾞﾃﾞｨｽｸ",#REF!="ｱｰﾁｪﾘｰ",#REF!="砲丸投4.0kg"),INDEX(判定,MATCH(リスト!X741,縦リスト,0),MATCH(#REF!,横リスト,0)),"")),"×")</f>
        <v>×</v>
      </c>
      <c r="Q741" s="10" t="e">
        <f>IF(#REF!="","",IFERROR(IF(AND(#REF!="知的",#REF!="陸上"),INDEX(判定２,MATCH(リスト!Z741,縦リスト２,0),MATCH(#REF!,横リスト,0)),"×"),""))</f>
        <v>#REF!</v>
      </c>
      <c r="R741" s="10" t="str">
        <f>IFERROR(IF(AND(#REF!="精神",#REF!="陸上"),INDEX(判定２,MATCH(リスト!Z741,縦リスト２,0),MATCH(M741,横リスト,0)),""),"×")</f>
        <v>×</v>
      </c>
      <c r="S741" s="10" t="e">
        <f>IF(OR(AND(#REF!="知的",#REF!="陸上"),R741="×"),Q741,P741)</f>
        <v>#REF!</v>
      </c>
      <c r="T741" s="8" t="str">
        <f t="shared" si="11"/>
        <v>　</v>
      </c>
      <c r="X74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41" s="272"/>
      <c r="Z741" s="272" t="e">
        <f>#REF!&amp;#REF!</f>
        <v>#REF!</v>
      </c>
      <c r="AA741" s="272"/>
    </row>
    <row r="742" spans="15:27" ht="14.25" x14ac:dyDescent="0.15">
      <c r="O742" s="10" t="e">
        <f>IF(OR(AND(#REF!="知的",#REF!="陸上"),R742="×"),Q742,P742)</f>
        <v>#REF!</v>
      </c>
      <c r="P742" s="10" t="str">
        <f>IFERROR(IF(#REF!="ﾎﾞｳﾘﾝｸﾞ","◎",IF(OR(#REF!="陸上",#REF!="水泳",#REF!="卓球",#REF!="ﾎﾞｯﾁｬ",#REF!="ﾌﾗｲﾝｸﾞﾃﾞｨｽｸ",#REF!="ｱｰﾁｪﾘｰ",#REF!="砲丸投4.0kg"),INDEX(判定,MATCH(リスト!X742,縦リスト,0),MATCH(#REF!,横リスト,0)),"")),"×")</f>
        <v>×</v>
      </c>
      <c r="Q742" s="10" t="e">
        <f>IF(#REF!="","",IFERROR(IF(AND(#REF!="知的",#REF!="陸上"),INDEX(判定２,MATCH(リスト!Z742,縦リスト２,0),MATCH(#REF!,横リスト,0)),"×"),""))</f>
        <v>#REF!</v>
      </c>
      <c r="R742" s="10" t="str">
        <f>IFERROR(IF(AND(#REF!="精神",#REF!="陸上"),INDEX(判定２,MATCH(リスト!Z742,縦リスト２,0),MATCH(M742,横リスト,0)),""),"×")</f>
        <v>×</v>
      </c>
      <c r="S742" s="10" t="e">
        <f>IF(OR(AND(#REF!="知的",#REF!="陸上"),R742="×"),Q742,P742)</f>
        <v>#REF!</v>
      </c>
      <c r="T742" s="8" t="str">
        <f t="shared" si="11"/>
        <v>　</v>
      </c>
      <c r="X74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42" s="272"/>
      <c r="Z742" s="272" t="e">
        <f>#REF!&amp;#REF!</f>
        <v>#REF!</v>
      </c>
      <c r="AA742" s="272"/>
    </row>
    <row r="743" spans="15:27" ht="14.25" x14ac:dyDescent="0.15">
      <c r="O743" s="10" t="e">
        <f>IF(OR(AND(#REF!="知的",#REF!="陸上"),R743="×"),Q743,P743)</f>
        <v>#REF!</v>
      </c>
      <c r="P743" s="10" t="str">
        <f>IFERROR(IF(#REF!="ﾎﾞｳﾘﾝｸﾞ","◎",IF(OR(#REF!="陸上",#REF!="水泳",#REF!="卓球",#REF!="ﾎﾞｯﾁｬ",#REF!="ﾌﾗｲﾝｸﾞﾃﾞｨｽｸ",#REF!="ｱｰﾁｪﾘｰ",#REF!="砲丸投4.0kg"),INDEX(判定,MATCH(リスト!X743,縦リスト,0),MATCH(#REF!,横リスト,0)),"")),"×")</f>
        <v>×</v>
      </c>
      <c r="Q743" s="10" t="e">
        <f>IF(#REF!="","",IFERROR(IF(AND(#REF!="知的",#REF!="陸上"),INDEX(判定２,MATCH(リスト!Z743,縦リスト２,0),MATCH(#REF!,横リスト,0)),"×"),""))</f>
        <v>#REF!</v>
      </c>
      <c r="R743" s="10" t="str">
        <f>IFERROR(IF(AND(#REF!="精神",#REF!="陸上"),INDEX(判定２,MATCH(リスト!Z743,縦リスト２,0),MATCH(M743,横リスト,0)),""),"×")</f>
        <v>×</v>
      </c>
      <c r="S743" s="10" t="e">
        <f>IF(OR(AND(#REF!="知的",#REF!="陸上"),R743="×"),Q743,P743)</f>
        <v>#REF!</v>
      </c>
      <c r="T743" s="8" t="str">
        <f t="shared" si="11"/>
        <v>　</v>
      </c>
      <c r="X74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43" s="272"/>
      <c r="Z743" s="272" t="e">
        <f>#REF!&amp;#REF!</f>
        <v>#REF!</v>
      </c>
      <c r="AA743" s="272"/>
    </row>
    <row r="744" spans="15:27" ht="14.25" x14ac:dyDescent="0.15">
      <c r="O744" s="10" t="e">
        <f>IF(OR(AND(#REF!="知的",#REF!="陸上"),R744="×"),Q744,P744)</f>
        <v>#REF!</v>
      </c>
      <c r="P744" s="10" t="str">
        <f>IFERROR(IF(#REF!="ﾎﾞｳﾘﾝｸﾞ","◎",IF(OR(#REF!="陸上",#REF!="水泳",#REF!="卓球",#REF!="ﾎﾞｯﾁｬ",#REF!="ﾌﾗｲﾝｸﾞﾃﾞｨｽｸ",#REF!="ｱｰﾁｪﾘｰ",#REF!="砲丸投4.0kg"),INDEX(判定,MATCH(リスト!X744,縦リスト,0),MATCH(#REF!,横リスト,0)),"")),"×")</f>
        <v>×</v>
      </c>
      <c r="Q744" s="10" t="e">
        <f>IF(#REF!="","",IFERROR(IF(AND(#REF!="知的",#REF!="陸上"),INDEX(判定２,MATCH(リスト!Z744,縦リスト２,0),MATCH(#REF!,横リスト,0)),"×"),""))</f>
        <v>#REF!</v>
      </c>
      <c r="R744" s="10" t="str">
        <f>IFERROR(IF(AND(#REF!="精神",#REF!="陸上"),INDEX(判定２,MATCH(リスト!Z744,縦リスト２,0),MATCH(M744,横リスト,0)),""),"×")</f>
        <v>×</v>
      </c>
      <c r="S744" s="10" t="e">
        <f>IF(OR(AND(#REF!="知的",#REF!="陸上"),R744="×"),Q744,P744)</f>
        <v>#REF!</v>
      </c>
      <c r="T744" s="8" t="str">
        <f t="shared" si="11"/>
        <v>　</v>
      </c>
      <c r="X74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44" s="272"/>
      <c r="Z744" s="272" t="e">
        <f>#REF!&amp;#REF!</f>
        <v>#REF!</v>
      </c>
      <c r="AA744" s="272"/>
    </row>
    <row r="745" spans="15:27" ht="14.25" x14ac:dyDescent="0.15">
      <c r="O745" s="10" t="e">
        <f>IF(OR(AND(#REF!="知的",#REF!="陸上"),R745="×"),Q745,P745)</f>
        <v>#REF!</v>
      </c>
      <c r="P745" s="10" t="str">
        <f>IFERROR(IF(#REF!="ﾎﾞｳﾘﾝｸﾞ","◎",IF(OR(#REF!="陸上",#REF!="水泳",#REF!="卓球",#REF!="ﾎﾞｯﾁｬ",#REF!="ﾌﾗｲﾝｸﾞﾃﾞｨｽｸ",#REF!="ｱｰﾁｪﾘｰ",#REF!="砲丸投4.0kg"),INDEX(判定,MATCH(リスト!X745,縦リスト,0),MATCH(#REF!,横リスト,0)),"")),"×")</f>
        <v>×</v>
      </c>
      <c r="Q745" s="10" t="e">
        <f>IF(#REF!="","",IFERROR(IF(AND(#REF!="知的",#REF!="陸上"),INDEX(判定２,MATCH(リスト!Z745,縦リスト２,0),MATCH(#REF!,横リスト,0)),"×"),""))</f>
        <v>#REF!</v>
      </c>
      <c r="R745" s="10" t="str">
        <f>IFERROR(IF(AND(#REF!="精神",#REF!="陸上"),INDEX(判定２,MATCH(リスト!Z745,縦リスト２,0),MATCH(M745,横リスト,0)),""),"×")</f>
        <v>×</v>
      </c>
      <c r="S745" s="10" t="e">
        <f>IF(OR(AND(#REF!="知的",#REF!="陸上"),R745="×"),Q745,P745)</f>
        <v>#REF!</v>
      </c>
      <c r="T745" s="8" t="str">
        <f t="shared" si="11"/>
        <v>　</v>
      </c>
      <c r="X74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45" s="272"/>
      <c r="Z745" s="272" t="e">
        <f>#REF!&amp;#REF!</f>
        <v>#REF!</v>
      </c>
      <c r="AA745" s="272"/>
    </row>
    <row r="746" spans="15:27" ht="14.25" x14ac:dyDescent="0.15">
      <c r="O746" s="10" t="e">
        <f>IF(OR(AND(#REF!="知的",#REF!="陸上"),R746="×"),Q746,P746)</f>
        <v>#REF!</v>
      </c>
      <c r="P746" s="10" t="str">
        <f>IFERROR(IF(#REF!="ﾎﾞｳﾘﾝｸﾞ","◎",IF(OR(#REF!="陸上",#REF!="水泳",#REF!="卓球",#REF!="ﾎﾞｯﾁｬ",#REF!="ﾌﾗｲﾝｸﾞﾃﾞｨｽｸ",#REF!="ｱｰﾁｪﾘｰ",#REF!="砲丸投4.0kg"),INDEX(判定,MATCH(リスト!X746,縦リスト,0),MATCH(#REF!,横リスト,0)),"")),"×")</f>
        <v>×</v>
      </c>
      <c r="Q746" s="10" t="e">
        <f>IF(#REF!="","",IFERROR(IF(AND(#REF!="知的",#REF!="陸上"),INDEX(判定２,MATCH(リスト!Z746,縦リスト２,0),MATCH(#REF!,横リスト,0)),"×"),""))</f>
        <v>#REF!</v>
      </c>
      <c r="R746" s="10" t="str">
        <f>IFERROR(IF(AND(#REF!="精神",#REF!="陸上"),INDEX(判定２,MATCH(リスト!Z746,縦リスト２,0),MATCH(M746,横リスト,0)),""),"×")</f>
        <v>×</v>
      </c>
      <c r="S746" s="10" t="e">
        <f>IF(OR(AND(#REF!="知的",#REF!="陸上"),R746="×"),Q746,P746)</f>
        <v>#REF!</v>
      </c>
      <c r="T746" s="8" t="str">
        <f t="shared" si="11"/>
        <v>　</v>
      </c>
      <c r="X74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46" s="272"/>
      <c r="Z746" s="272" t="e">
        <f>#REF!&amp;#REF!</f>
        <v>#REF!</v>
      </c>
      <c r="AA746" s="272"/>
    </row>
    <row r="747" spans="15:27" ht="14.25" x14ac:dyDescent="0.15">
      <c r="O747" s="10" t="e">
        <f>IF(OR(AND(#REF!="知的",#REF!="陸上"),R747="×"),Q747,P747)</f>
        <v>#REF!</v>
      </c>
      <c r="P747" s="10" t="str">
        <f>IFERROR(IF(#REF!="ﾎﾞｳﾘﾝｸﾞ","◎",IF(OR(#REF!="陸上",#REF!="水泳",#REF!="卓球",#REF!="ﾎﾞｯﾁｬ",#REF!="ﾌﾗｲﾝｸﾞﾃﾞｨｽｸ",#REF!="ｱｰﾁｪﾘｰ",#REF!="砲丸投4.0kg"),INDEX(判定,MATCH(リスト!X747,縦リスト,0),MATCH(#REF!,横リスト,0)),"")),"×")</f>
        <v>×</v>
      </c>
      <c r="Q747" s="10" t="e">
        <f>IF(#REF!="","",IFERROR(IF(AND(#REF!="知的",#REF!="陸上"),INDEX(判定２,MATCH(リスト!Z747,縦リスト２,0),MATCH(#REF!,横リスト,0)),"×"),""))</f>
        <v>#REF!</v>
      </c>
      <c r="R747" s="10" t="str">
        <f>IFERROR(IF(AND(#REF!="精神",#REF!="陸上"),INDEX(判定２,MATCH(リスト!Z747,縦リスト２,0),MATCH(M747,横リスト,0)),""),"×")</f>
        <v>×</v>
      </c>
      <c r="S747" s="10" t="e">
        <f>IF(OR(AND(#REF!="知的",#REF!="陸上"),R747="×"),Q747,P747)</f>
        <v>#REF!</v>
      </c>
      <c r="T747" s="8" t="str">
        <f t="shared" si="11"/>
        <v>　</v>
      </c>
      <c r="X74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47" s="272"/>
      <c r="Z747" s="272" t="e">
        <f>#REF!&amp;#REF!</f>
        <v>#REF!</v>
      </c>
      <c r="AA747" s="272"/>
    </row>
    <row r="748" spans="15:27" ht="14.25" x14ac:dyDescent="0.15">
      <c r="O748" s="10" t="e">
        <f>IF(OR(AND(#REF!="知的",#REF!="陸上"),R748="×"),Q748,P748)</f>
        <v>#REF!</v>
      </c>
      <c r="P748" s="10" t="str">
        <f>IFERROR(IF(#REF!="ﾎﾞｳﾘﾝｸﾞ","◎",IF(OR(#REF!="陸上",#REF!="水泳",#REF!="卓球",#REF!="ﾎﾞｯﾁｬ",#REF!="ﾌﾗｲﾝｸﾞﾃﾞｨｽｸ",#REF!="ｱｰﾁｪﾘｰ",#REF!="砲丸投4.0kg"),INDEX(判定,MATCH(リスト!X748,縦リスト,0),MATCH(#REF!,横リスト,0)),"")),"×")</f>
        <v>×</v>
      </c>
      <c r="Q748" s="10" t="e">
        <f>IF(#REF!="","",IFERROR(IF(AND(#REF!="知的",#REF!="陸上"),INDEX(判定２,MATCH(リスト!Z748,縦リスト２,0),MATCH(#REF!,横リスト,0)),"×"),""))</f>
        <v>#REF!</v>
      </c>
      <c r="R748" s="10" t="str">
        <f>IFERROR(IF(AND(#REF!="精神",#REF!="陸上"),INDEX(判定２,MATCH(リスト!Z748,縦リスト２,0),MATCH(M748,横リスト,0)),""),"×")</f>
        <v>×</v>
      </c>
      <c r="S748" s="10" t="e">
        <f>IF(OR(AND(#REF!="知的",#REF!="陸上"),R748="×"),Q748,P748)</f>
        <v>#REF!</v>
      </c>
      <c r="T748" s="8" t="str">
        <f t="shared" si="11"/>
        <v>　</v>
      </c>
      <c r="X74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48" s="272"/>
      <c r="Z748" s="272" t="e">
        <f>#REF!&amp;#REF!</f>
        <v>#REF!</v>
      </c>
      <c r="AA748" s="272"/>
    </row>
    <row r="749" spans="15:27" ht="14.25" x14ac:dyDescent="0.15">
      <c r="O749" s="10" t="e">
        <f>IF(OR(AND(#REF!="知的",#REF!="陸上"),R749="×"),Q749,P749)</f>
        <v>#REF!</v>
      </c>
      <c r="P749" s="10" t="str">
        <f>IFERROR(IF(#REF!="ﾎﾞｳﾘﾝｸﾞ","◎",IF(OR(#REF!="陸上",#REF!="水泳",#REF!="卓球",#REF!="ﾎﾞｯﾁｬ",#REF!="ﾌﾗｲﾝｸﾞﾃﾞｨｽｸ",#REF!="ｱｰﾁｪﾘｰ",#REF!="砲丸投4.0kg"),INDEX(判定,MATCH(リスト!X749,縦リスト,0),MATCH(#REF!,横リスト,0)),"")),"×")</f>
        <v>×</v>
      </c>
      <c r="Q749" s="10" t="e">
        <f>IF(#REF!="","",IFERROR(IF(AND(#REF!="知的",#REF!="陸上"),INDEX(判定２,MATCH(リスト!Z749,縦リスト２,0),MATCH(#REF!,横リスト,0)),"×"),""))</f>
        <v>#REF!</v>
      </c>
      <c r="R749" s="10" t="str">
        <f>IFERROR(IF(AND(#REF!="精神",#REF!="陸上"),INDEX(判定２,MATCH(リスト!Z749,縦リスト２,0),MATCH(M749,横リスト,0)),""),"×")</f>
        <v>×</v>
      </c>
      <c r="S749" s="10" t="e">
        <f>IF(OR(AND(#REF!="知的",#REF!="陸上"),R749="×"),Q749,P749)</f>
        <v>#REF!</v>
      </c>
      <c r="T749" s="8" t="str">
        <f t="shared" si="11"/>
        <v>　</v>
      </c>
      <c r="X74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49" s="272"/>
      <c r="Z749" s="272" t="e">
        <f>#REF!&amp;#REF!</f>
        <v>#REF!</v>
      </c>
      <c r="AA749" s="272"/>
    </row>
    <row r="750" spans="15:27" ht="14.25" x14ac:dyDescent="0.15">
      <c r="O750" s="10" t="e">
        <f>IF(OR(AND(#REF!="知的",#REF!="陸上"),R750="×"),Q750,P750)</f>
        <v>#REF!</v>
      </c>
      <c r="P750" s="10" t="str">
        <f>IFERROR(IF(#REF!="ﾎﾞｳﾘﾝｸﾞ","◎",IF(OR(#REF!="陸上",#REF!="水泳",#REF!="卓球",#REF!="ﾎﾞｯﾁｬ",#REF!="ﾌﾗｲﾝｸﾞﾃﾞｨｽｸ",#REF!="ｱｰﾁｪﾘｰ",#REF!="砲丸投4.0kg"),INDEX(判定,MATCH(リスト!X750,縦リスト,0),MATCH(#REF!,横リスト,0)),"")),"×")</f>
        <v>×</v>
      </c>
      <c r="Q750" s="10" t="e">
        <f>IF(#REF!="","",IFERROR(IF(AND(#REF!="知的",#REF!="陸上"),INDEX(判定２,MATCH(リスト!Z750,縦リスト２,0),MATCH(#REF!,横リスト,0)),"×"),""))</f>
        <v>#REF!</v>
      </c>
      <c r="R750" s="10" t="str">
        <f>IFERROR(IF(AND(#REF!="精神",#REF!="陸上"),INDEX(判定２,MATCH(リスト!Z750,縦リスト２,0),MATCH(M750,横リスト,0)),""),"×")</f>
        <v>×</v>
      </c>
      <c r="S750" s="10" t="e">
        <f>IF(OR(AND(#REF!="知的",#REF!="陸上"),R750="×"),Q750,P750)</f>
        <v>#REF!</v>
      </c>
      <c r="T750" s="8" t="str">
        <f t="shared" si="11"/>
        <v>　</v>
      </c>
      <c r="X75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50" s="272"/>
      <c r="Z750" s="272" t="e">
        <f>#REF!&amp;#REF!</f>
        <v>#REF!</v>
      </c>
      <c r="AA750" s="272"/>
    </row>
    <row r="751" spans="15:27" ht="14.25" x14ac:dyDescent="0.15">
      <c r="O751" s="10" t="e">
        <f>IF(OR(AND(#REF!="知的",#REF!="陸上"),R751="×"),Q751,P751)</f>
        <v>#REF!</v>
      </c>
      <c r="P751" s="10" t="str">
        <f>IFERROR(IF(#REF!="ﾎﾞｳﾘﾝｸﾞ","◎",IF(OR(#REF!="陸上",#REF!="水泳",#REF!="卓球",#REF!="ﾎﾞｯﾁｬ",#REF!="ﾌﾗｲﾝｸﾞﾃﾞｨｽｸ",#REF!="ｱｰﾁｪﾘｰ",#REF!="砲丸投4.0kg"),INDEX(判定,MATCH(リスト!X751,縦リスト,0),MATCH(#REF!,横リスト,0)),"")),"×")</f>
        <v>×</v>
      </c>
      <c r="Q751" s="10" t="e">
        <f>IF(#REF!="","",IFERROR(IF(AND(#REF!="知的",#REF!="陸上"),INDEX(判定２,MATCH(リスト!Z751,縦リスト２,0),MATCH(#REF!,横リスト,0)),"×"),""))</f>
        <v>#REF!</v>
      </c>
      <c r="R751" s="10" t="str">
        <f>IFERROR(IF(AND(#REF!="精神",#REF!="陸上"),INDEX(判定２,MATCH(リスト!Z751,縦リスト２,0),MATCH(M751,横リスト,0)),""),"×")</f>
        <v>×</v>
      </c>
      <c r="S751" s="10" t="e">
        <f>IF(OR(AND(#REF!="知的",#REF!="陸上"),R751="×"),Q751,P751)</f>
        <v>#REF!</v>
      </c>
      <c r="T751" s="8" t="str">
        <f t="shared" si="11"/>
        <v>　</v>
      </c>
      <c r="X75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51" s="272"/>
      <c r="Z751" s="272" t="e">
        <f>#REF!&amp;#REF!</f>
        <v>#REF!</v>
      </c>
      <c r="AA751" s="272"/>
    </row>
    <row r="752" spans="15:27" ht="14.25" x14ac:dyDescent="0.15">
      <c r="O752" s="10" t="e">
        <f>IF(OR(AND(#REF!="知的",#REF!="陸上"),R752="×"),Q752,P752)</f>
        <v>#REF!</v>
      </c>
      <c r="P752" s="10" t="str">
        <f>IFERROR(IF(#REF!="ﾎﾞｳﾘﾝｸﾞ","◎",IF(OR(#REF!="陸上",#REF!="水泳",#REF!="卓球",#REF!="ﾎﾞｯﾁｬ",#REF!="ﾌﾗｲﾝｸﾞﾃﾞｨｽｸ",#REF!="ｱｰﾁｪﾘｰ",#REF!="砲丸投4.0kg"),INDEX(判定,MATCH(リスト!X752,縦リスト,0),MATCH(#REF!,横リスト,0)),"")),"×")</f>
        <v>×</v>
      </c>
      <c r="Q752" s="10" t="e">
        <f>IF(#REF!="","",IFERROR(IF(AND(#REF!="知的",#REF!="陸上"),INDEX(判定２,MATCH(リスト!Z752,縦リスト２,0),MATCH(#REF!,横リスト,0)),"×"),""))</f>
        <v>#REF!</v>
      </c>
      <c r="R752" s="10" t="str">
        <f>IFERROR(IF(AND(#REF!="精神",#REF!="陸上"),INDEX(判定２,MATCH(リスト!Z752,縦リスト２,0),MATCH(M752,横リスト,0)),""),"×")</f>
        <v>×</v>
      </c>
      <c r="S752" s="10" t="e">
        <f>IF(OR(AND(#REF!="知的",#REF!="陸上"),R752="×"),Q752,P752)</f>
        <v>#REF!</v>
      </c>
      <c r="T752" s="8" t="str">
        <f t="shared" si="11"/>
        <v>　</v>
      </c>
      <c r="X75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52" s="272"/>
      <c r="Z752" s="272" t="e">
        <f>#REF!&amp;#REF!</f>
        <v>#REF!</v>
      </c>
      <c r="AA752" s="272"/>
    </row>
    <row r="753" spans="15:27" ht="14.25" x14ac:dyDescent="0.15">
      <c r="O753" s="10" t="e">
        <f>IF(OR(AND(#REF!="知的",#REF!="陸上"),R753="×"),Q753,P753)</f>
        <v>#REF!</v>
      </c>
      <c r="P753" s="10" t="str">
        <f>IFERROR(IF(#REF!="ﾎﾞｳﾘﾝｸﾞ","◎",IF(OR(#REF!="陸上",#REF!="水泳",#REF!="卓球",#REF!="ﾎﾞｯﾁｬ",#REF!="ﾌﾗｲﾝｸﾞﾃﾞｨｽｸ",#REF!="ｱｰﾁｪﾘｰ",#REF!="砲丸投4.0kg"),INDEX(判定,MATCH(リスト!X753,縦リスト,0),MATCH(#REF!,横リスト,0)),"")),"×")</f>
        <v>×</v>
      </c>
      <c r="Q753" s="10" t="e">
        <f>IF(#REF!="","",IFERROR(IF(AND(#REF!="知的",#REF!="陸上"),INDEX(判定２,MATCH(リスト!Z753,縦リスト２,0),MATCH(#REF!,横リスト,0)),"×"),""))</f>
        <v>#REF!</v>
      </c>
      <c r="R753" s="10" t="str">
        <f>IFERROR(IF(AND(#REF!="精神",#REF!="陸上"),INDEX(判定２,MATCH(リスト!Z753,縦リスト２,0),MATCH(M753,横リスト,0)),""),"×")</f>
        <v>×</v>
      </c>
      <c r="S753" s="10" t="e">
        <f>IF(OR(AND(#REF!="知的",#REF!="陸上"),R753="×"),Q753,P753)</f>
        <v>#REF!</v>
      </c>
      <c r="T753" s="8" t="str">
        <f t="shared" si="11"/>
        <v>　</v>
      </c>
      <c r="X75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53" s="272"/>
      <c r="Z753" s="272" t="e">
        <f>#REF!&amp;#REF!</f>
        <v>#REF!</v>
      </c>
      <c r="AA753" s="272"/>
    </row>
    <row r="754" spans="15:27" ht="14.25" x14ac:dyDescent="0.15">
      <c r="O754" s="10" t="e">
        <f>IF(OR(AND(#REF!="知的",#REF!="陸上"),R754="×"),Q754,P754)</f>
        <v>#REF!</v>
      </c>
      <c r="P754" s="10" t="str">
        <f>IFERROR(IF(#REF!="ﾎﾞｳﾘﾝｸﾞ","◎",IF(OR(#REF!="陸上",#REF!="水泳",#REF!="卓球",#REF!="ﾎﾞｯﾁｬ",#REF!="ﾌﾗｲﾝｸﾞﾃﾞｨｽｸ",#REF!="ｱｰﾁｪﾘｰ",#REF!="砲丸投4.0kg"),INDEX(判定,MATCH(リスト!X754,縦リスト,0),MATCH(#REF!,横リスト,0)),"")),"×")</f>
        <v>×</v>
      </c>
      <c r="Q754" s="10" t="e">
        <f>IF(#REF!="","",IFERROR(IF(AND(#REF!="知的",#REF!="陸上"),INDEX(判定２,MATCH(リスト!Z754,縦リスト２,0),MATCH(#REF!,横リスト,0)),"×"),""))</f>
        <v>#REF!</v>
      </c>
      <c r="R754" s="10" t="str">
        <f>IFERROR(IF(AND(#REF!="精神",#REF!="陸上"),INDEX(判定２,MATCH(リスト!Z754,縦リスト２,0),MATCH(M754,横リスト,0)),""),"×")</f>
        <v>×</v>
      </c>
      <c r="S754" s="10" t="e">
        <f>IF(OR(AND(#REF!="知的",#REF!="陸上"),R754="×"),Q754,P754)</f>
        <v>#REF!</v>
      </c>
      <c r="T754" s="8" t="str">
        <f t="shared" si="11"/>
        <v>　</v>
      </c>
      <c r="X75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54" s="272"/>
      <c r="Z754" s="272" t="e">
        <f>#REF!&amp;#REF!</f>
        <v>#REF!</v>
      </c>
      <c r="AA754" s="272"/>
    </row>
    <row r="755" spans="15:27" ht="14.25" x14ac:dyDescent="0.15">
      <c r="O755" s="10" t="e">
        <f>IF(OR(AND(#REF!="知的",#REF!="陸上"),R755="×"),Q755,P755)</f>
        <v>#REF!</v>
      </c>
      <c r="P755" s="10" t="str">
        <f>IFERROR(IF(#REF!="ﾎﾞｳﾘﾝｸﾞ","◎",IF(OR(#REF!="陸上",#REF!="水泳",#REF!="卓球",#REF!="ﾎﾞｯﾁｬ",#REF!="ﾌﾗｲﾝｸﾞﾃﾞｨｽｸ",#REF!="ｱｰﾁｪﾘｰ",#REF!="砲丸投4.0kg"),INDEX(判定,MATCH(リスト!X755,縦リスト,0),MATCH(#REF!,横リスト,0)),"")),"×")</f>
        <v>×</v>
      </c>
      <c r="Q755" s="10" t="e">
        <f>IF(#REF!="","",IFERROR(IF(AND(#REF!="知的",#REF!="陸上"),INDEX(判定２,MATCH(リスト!Z755,縦リスト２,0),MATCH(#REF!,横リスト,0)),"×"),""))</f>
        <v>#REF!</v>
      </c>
      <c r="R755" s="10" t="str">
        <f>IFERROR(IF(AND(#REF!="精神",#REF!="陸上"),INDEX(判定２,MATCH(リスト!Z755,縦リスト２,0),MATCH(M755,横リスト,0)),""),"×")</f>
        <v>×</v>
      </c>
      <c r="S755" s="10" t="e">
        <f>IF(OR(AND(#REF!="知的",#REF!="陸上"),R755="×"),Q755,P755)</f>
        <v>#REF!</v>
      </c>
      <c r="T755" s="8" t="str">
        <f t="shared" si="11"/>
        <v>　</v>
      </c>
      <c r="X75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55" s="272"/>
      <c r="Z755" s="272" t="e">
        <f>#REF!&amp;#REF!</f>
        <v>#REF!</v>
      </c>
      <c r="AA755" s="272"/>
    </row>
    <row r="756" spans="15:27" ht="14.25" x14ac:dyDescent="0.15">
      <c r="O756" s="10" t="e">
        <f>IF(OR(AND(#REF!="知的",#REF!="陸上"),R756="×"),Q756,P756)</f>
        <v>#REF!</v>
      </c>
      <c r="P756" s="10" t="str">
        <f>IFERROR(IF(#REF!="ﾎﾞｳﾘﾝｸﾞ","◎",IF(OR(#REF!="陸上",#REF!="水泳",#REF!="卓球",#REF!="ﾎﾞｯﾁｬ",#REF!="ﾌﾗｲﾝｸﾞﾃﾞｨｽｸ",#REF!="ｱｰﾁｪﾘｰ",#REF!="砲丸投4.0kg"),INDEX(判定,MATCH(リスト!X756,縦リスト,0),MATCH(#REF!,横リスト,0)),"")),"×")</f>
        <v>×</v>
      </c>
      <c r="Q756" s="10" t="e">
        <f>IF(#REF!="","",IFERROR(IF(AND(#REF!="知的",#REF!="陸上"),INDEX(判定２,MATCH(リスト!Z756,縦リスト２,0),MATCH(#REF!,横リスト,0)),"×"),""))</f>
        <v>#REF!</v>
      </c>
      <c r="R756" s="10" t="str">
        <f>IFERROR(IF(AND(#REF!="精神",#REF!="陸上"),INDEX(判定２,MATCH(リスト!Z756,縦リスト２,0),MATCH(M756,横リスト,0)),""),"×")</f>
        <v>×</v>
      </c>
      <c r="S756" s="10" t="e">
        <f>IF(OR(AND(#REF!="知的",#REF!="陸上"),R756="×"),Q756,P756)</f>
        <v>#REF!</v>
      </c>
      <c r="T756" s="8" t="str">
        <f t="shared" si="11"/>
        <v>　</v>
      </c>
      <c r="X75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56" s="272"/>
      <c r="Z756" s="272" t="e">
        <f>#REF!&amp;#REF!</f>
        <v>#REF!</v>
      </c>
      <c r="AA756" s="272"/>
    </row>
    <row r="757" spans="15:27" ht="14.25" x14ac:dyDescent="0.15">
      <c r="O757" s="10" t="e">
        <f>IF(OR(AND(#REF!="知的",#REF!="陸上"),R757="×"),Q757,P757)</f>
        <v>#REF!</v>
      </c>
      <c r="P757" s="10" t="str">
        <f>IFERROR(IF(#REF!="ﾎﾞｳﾘﾝｸﾞ","◎",IF(OR(#REF!="陸上",#REF!="水泳",#REF!="卓球",#REF!="ﾎﾞｯﾁｬ",#REF!="ﾌﾗｲﾝｸﾞﾃﾞｨｽｸ",#REF!="ｱｰﾁｪﾘｰ",#REF!="砲丸投4.0kg"),INDEX(判定,MATCH(リスト!X757,縦リスト,0),MATCH(#REF!,横リスト,0)),"")),"×")</f>
        <v>×</v>
      </c>
      <c r="Q757" s="10" t="e">
        <f>IF(#REF!="","",IFERROR(IF(AND(#REF!="知的",#REF!="陸上"),INDEX(判定２,MATCH(リスト!Z757,縦リスト２,0),MATCH(#REF!,横リスト,0)),"×"),""))</f>
        <v>#REF!</v>
      </c>
      <c r="R757" s="10" t="str">
        <f>IFERROR(IF(AND(#REF!="精神",#REF!="陸上"),INDEX(判定２,MATCH(リスト!Z757,縦リスト２,0),MATCH(M757,横リスト,0)),""),"×")</f>
        <v>×</v>
      </c>
      <c r="S757" s="10" t="e">
        <f>IF(OR(AND(#REF!="知的",#REF!="陸上"),R757="×"),Q757,P757)</f>
        <v>#REF!</v>
      </c>
      <c r="T757" s="8" t="str">
        <f t="shared" si="11"/>
        <v>　</v>
      </c>
      <c r="X75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57" s="272"/>
      <c r="Z757" s="272" t="e">
        <f>#REF!&amp;#REF!</f>
        <v>#REF!</v>
      </c>
      <c r="AA757" s="272"/>
    </row>
    <row r="758" spans="15:27" ht="14.25" x14ac:dyDescent="0.15">
      <c r="O758" s="10" t="e">
        <f>IF(OR(AND(#REF!="知的",#REF!="陸上"),R758="×"),Q758,P758)</f>
        <v>#REF!</v>
      </c>
      <c r="P758" s="10" t="str">
        <f>IFERROR(IF(#REF!="ﾎﾞｳﾘﾝｸﾞ","◎",IF(OR(#REF!="陸上",#REF!="水泳",#REF!="卓球",#REF!="ﾎﾞｯﾁｬ",#REF!="ﾌﾗｲﾝｸﾞﾃﾞｨｽｸ",#REF!="ｱｰﾁｪﾘｰ",#REF!="砲丸投4.0kg"),INDEX(判定,MATCH(リスト!X758,縦リスト,0),MATCH(#REF!,横リスト,0)),"")),"×")</f>
        <v>×</v>
      </c>
      <c r="Q758" s="10" t="e">
        <f>IF(#REF!="","",IFERROR(IF(AND(#REF!="知的",#REF!="陸上"),INDEX(判定２,MATCH(リスト!Z758,縦リスト２,0),MATCH(#REF!,横リスト,0)),"×"),""))</f>
        <v>#REF!</v>
      </c>
      <c r="R758" s="10" t="str">
        <f>IFERROR(IF(AND(#REF!="精神",#REF!="陸上"),INDEX(判定２,MATCH(リスト!Z758,縦リスト２,0),MATCH(M758,横リスト,0)),""),"×")</f>
        <v>×</v>
      </c>
      <c r="S758" s="10" t="e">
        <f>IF(OR(AND(#REF!="知的",#REF!="陸上"),R758="×"),Q758,P758)</f>
        <v>#REF!</v>
      </c>
      <c r="T758" s="8" t="str">
        <f t="shared" si="11"/>
        <v>　</v>
      </c>
      <c r="X75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58" s="272"/>
      <c r="Z758" s="272" t="e">
        <f>#REF!&amp;#REF!</f>
        <v>#REF!</v>
      </c>
      <c r="AA758" s="272"/>
    </row>
    <row r="759" spans="15:27" ht="14.25" x14ac:dyDescent="0.15">
      <c r="O759" s="10" t="e">
        <f>IF(OR(AND(#REF!="知的",#REF!="陸上"),R759="×"),Q759,P759)</f>
        <v>#REF!</v>
      </c>
      <c r="P759" s="10" t="str">
        <f>IFERROR(IF(#REF!="ﾎﾞｳﾘﾝｸﾞ","◎",IF(OR(#REF!="陸上",#REF!="水泳",#REF!="卓球",#REF!="ﾎﾞｯﾁｬ",#REF!="ﾌﾗｲﾝｸﾞﾃﾞｨｽｸ",#REF!="ｱｰﾁｪﾘｰ",#REF!="砲丸投4.0kg"),INDEX(判定,MATCH(リスト!X759,縦リスト,0),MATCH(#REF!,横リスト,0)),"")),"×")</f>
        <v>×</v>
      </c>
      <c r="Q759" s="10" t="e">
        <f>IF(#REF!="","",IFERROR(IF(AND(#REF!="知的",#REF!="陸上"),INDEX(判定２,MATCH(リスト!Z759,縦リスト２,0),MATCH(#REF!,横リスト,0)),"×"),""))</f>
        <v>#REF!</v>
      </c>
      <c r="R759" s="10" t="str">
        <f>IFERROR(IF(AND(#REF!="精神",#REF!="陸上"),INDEX(判定２,MATCH(リスト!Z759,縦リスト２,0),MATCH(M759,横リスト,0)),""),"×")</f>
        <v>×</v>
      </c>
      <c r="S759" s="10" t="e">
        <f>IF(OR(AND(#REF!="知的",#REF!="陸上"),R759="×"),Q759,P759)</f>
        <v>#REF!</v>
      </c>
      <c r="T759" s="8" t="str">
        <f t="shared" si="11"/>
        <v>　</v>
      </c>
      <c r="X75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59" s="272"/>
      <c r="Z759" s="272" t="e">
        <f>#REF!&amp;#REF!</f>
        <v>#REF!</v>
      </c>
      <c r="AA759" s="272"/>
    </row>
    <row r="760" spans="15:27" ht="14.25" x14ac:dyDescent="0.15">
      <c r="O760" s="10" t="e">
        <f>IF(OR(AND(#REF!="知的",#REF!="陸上"),R760="×"),Q760,P760)</f>
        <v>#REF!</v>
      </c>
      <c r="P760" s="10" t="str">
        <f>IFERROR(IF(#REF!="ﾎﾞｳﾘﾝｸﾞ","◎",IF(OR(#REF!="陸上",#REF!="水泳",#REF!="卓球",#REF!="ﾎﾞｯﾁｬ",#REF!="ﾌﾗｲﾝｸﾞﾃﾞｨｽｸ",#REF!="ｱｰﾁｪﾘｰ",#REF!="砲丸投4.0kg"),INDEX(判定,MATCH(リスト!X760,縦リスト,0),MATCH(#REF!,横リスト,0)),"")),"×")</f>
        <v>×</v>
      </c>
      <c r="Q760" s="10" t="e">
        <f>IF(#REF!="","",IFERROR(IF(AND(#REF!="知的",#REF!="陸上"),INDEX(判定２,MATCH(リスト!Z760,縦リスト２,0),MATCH(#REF!,横リスト,0)),"×"),""))</f>
        <v>#REF!</v>
      </c>
      <c r="R760" s="10" t="str">
        <f>IFERROR(IF(AND(#REF!="精神",#REF!="陸上"),INDEX(判定２,MATCH(リスト!Z760,縦リスト２,0),MATCH(M760,横リスト,0)),""),"×")</f>
        <v>×</v>
      </c>
      <c r="S760" s="10" t="e">
        <f>IF(OR(AND(#REF!="知的",#REF!="陸上"),R760="×"),Q760,P760)</f>
        <v>#REF!</v>
      </c>
      <c r="T760" s="8" t="str">
        <f t="shared" si="11"/>
        <v>　</v>
      </c>
      <c r="X76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60" s="272"/>
      <c r="Z760" s="272" t="e">
        <f>#REF!&amp;#REF!</f>
        <v>#REF!</v>
      </c>
      <c r="AA760" s="272"/>
    </row>
    <row r="761" spans="15:27" ht="14.25" x14ac:dyDescent="0.15">
      <c r="O761" s="10" t="e">
        <f>IF(OR(AND(#REF!="知的",#REF!="陸上"),R761="×"),Q761,P761)</f>
        <v>#REF!</v>
      </c>
      <c r="P761" s="10" t="str">
        <f>IFERROR(IF(#REF!="ﾎﾞｳﾘﾝｸﾞ","◎",IF(OR(#REF!="陸上",#REF!="水泳",#REF!="卓球",#REF!="ﾎﾞｯﾁｬ",#REF!="ﾌﾗｲﾝｸﾞﾃﾞｨｽｸ",#REF!="ｱｰﾁｪﾘｰ",#REF!="砲丸投4.0kg"),INDEX(判定,MATCH(リスト!X761,縦リスト,0),MATCH(#REF!,横リスト,0)),"")),"×")</f>
        <v>×</v>
      </c>
      <c r="Q761" s="10" t="e">
        <f>IF(#REF!="","",IFERROR(IF(AND(#REF!="知的",#REF!="陸上"),INDEX(判定２,MATCH(リスト!Z761,縦リスト２,0),MATCH(#REF!,横リスト,0)),"×"),""))</f>
        <v>#REF!</v>
      </c>
      <c r="R761" s="10" t="str">
        <f>IFERROR(IF(AND(#REF!="精神",#REF!="陸上"),INDEX(判定２,MATCH(リスト!Z761,縦リスト２,0),MATCH(M761,横リスト,0)),""),"×")</f>
        <v>×</v>
      </c>
      <c r="S761" s="10" t="e">
        <f>IF(OR(AND(#REF!="知的",#REF!="陸上"),R761="×"),Q761,P761)</f>
        <v>#REF!</v>
      </c>
      <c r="T761" s="8" t="str">
        <f t="shared" si="11"/>
        <v>　</v>
      </c>
      <c r="X76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61" s="272"/>
      <c r="Z761" s="272" t="e">
        <f>#REF!&amp;#REF!</f>
        <v>#REF!</v>
      </c>
      <c r="AA761" s="272"/>
    </row>
    <row r="762" spans="15:27" ht="14.25" x14ac:dyDescent="0.15">
      <c r="O762" s="10" t="e">
        <f>IF(OR(AND(#REF!="知的",#REF!="陸上"),R762="×"),Q762,P762)</f>
        <v>#REF!</v>
      </c>
      <c r="P762" s="10" t="str">
        <f>IFERROR(IF(#REF!="ﾎﾞｳﾘﾝｸﾞ","◎",IF(OR(#REF!="陸上",#REF!="水泳",#REF!="卓球",#REF!="ﾎﾞｯﾁｬ",#REF!="ﾌﾗｲﾝｸﾞﾃﾞｨｽｸ",#REF!="ｱｰﾁｪﾘｰ",#REF!="砲丸投4.0kg"),INDEX(判定,MATCH(リスト!X762,縦リスト,0),MATCH(#REF!,横リスト,0)),"")),"×")</f>
        <v>×</v>
      </c>
      <c r="Q762" s="10" t="e">
        <f>IF(#REF!="","",IFERROR(IF(AND(#REF!="知的",#REF!="陸上"),INDEX(判定２,MATCH(リスト!Z762,縦リスト２,0),MATCH(#REF!,横リスト,0)),"×"),""))</f>
        <v>#REF!</v>
      </c>
      <c r="R762" s="10" t="str">
        <f>IFERROR(IF(AND(#REF!="精神",#REF!="陸上"),INDEX(判定２,MATCH(リスト!Z762,縦リスト２,0),MATCH(M762,横リスト,0)),""),"×")</f>
        <v>×</v>
      </c>
      <c r="S762" s="10" t="e">
        <f>IF(OR(AND(#REF!="知的",#REF!="陸上"),R762="×"),Q762,P762)</f>
        <v>#REF!</v>
      </c>
      <c r="T762" s="8" t="str">
        <f t="shared" si="11"/>
        <v>　</v>
      </c>
      <c r="X76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62" s="272"/>
      <c r="Z762" s="272" t="e">
        <f>#REF!&amp;#REF!</f>
        <v>#REF!</v>
      </c>
      <c r="AA762" s="272"/>
    </row>
    <row r="763" spans="15:27" ht="14.25" x14ac:dyDescent="0.15">
      <c r="O763" s="10" t="e">
        <f>IF(OR(AND(#REF!="知的",#REF!="陸上"),R763="×"),Q763,P763)</f>
        <v>#REF!</v>
      </c>
      <c r="P763" s="10" t="str">
        <f>IFERROR(IF(#REF!="ﾎﾞｳﾘﾝｸﾞ","◎",IF(OR(#REF!="陸上",#REF!="水泳",#REF!="卓球",#REF!="ﾎﾞｯﾁｬ",#REF!="ﾌﾗｲﾝｸﾞﾃﾞｨｽｸ",#REF!="ｱｰﾁｪﾘｰ",#REF!="砲丸投4.0kg"),INDEX(判定,MATCH(リスト!X763,縦リスト,0),MATCH(#REF!,横リスト,0)),"")),"×")</f>
        <v>×</v>
      </c>
      <c r="Q763" s="10" t="e">
        <f>IF(#REF!="","",IFERROR(IF(AND(#REF!="知的",#REF!="陸上"),INDEX(判定２,MATCH(リスト!Z763,縦リスト２,0),MATCH(#REF!,横リスト,0)),"×"),""))</f>
        <v>#REF!</v>
      </c>
      <c r="R763" s="10" t="str">
        <f>IFERROR(IF(AND(#REF!="精神",#REF!="陸上"),INDEX(判定２,MATCH(リスト!Z763,縦リスト２,0),MATCH(M763,横リスト,0)),""),"×")</f>
        <v>×</v>
      </c>
      <c r="S763" s="10" t="e">
        <f>IF(OR(AND(#REF!="知的",#REF!="陸上"),R763="×"),Q763,P763)</f>
        <v>#REF!</v>
      </c>
      <c r="T763" s="8" t="str">
        <f t="shared" si="11"/>
        <v>　</v>
      </c>
      <c r="X76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63" s="272"/>
      <c r="Z763" s="272" t="e">
        <f>#REF!&amp;#REF!</f>
        <v>#REF!</v>
      </c>
      <c r="AA763" s="272"/>
    </row>
    <row r="764" spans="15:27" ht="14.25" x14ac:dyDescent="0.15">
      <c r="O764" s="10" t="e">
        <f>IF(OR(AND(#REF!="知的",#REF!="陸上"),R764="×"),Q764,P764)</f>
        <v>#REF!</v>
      </c>
      <c r="P764" s="10" t="str">
        <f>IFERROR(IF(#REF!="ﾎﾞｳﾘﾝｸﾞ","◎",IF(OR(#REF!="陸上",#REF!="水泳",#REF!="卓球",#REF!="ﾎﾞｯﾁｬ",#REF!="ﾌﾗｲﾝｸﾞﾃﾞｨｽｸ",#REF!="ｱｰﾁｪﾘｰ",#REF!="砲丸投4.0kg"),INDEX(判定,MATCH(リスト!X764,縦リスト,0),MATCH(#REF!,横リスト,0)),"")),"×")</f>
        <v>×</v>
      </c>
      <c r="Q764" s="10" t="e">
        <f>IF(#REF!="","",IFERROR(IF(AND(#REF!="知的",#REF!="陸上"),INDEX(判定２,MATCH(リスト!Z764,縦リスト２,0),MATCH(#REF!,横リスト,0)),"×"),""))</f>
        <v>#REF!</v>
      </c>
      <c r="R764" s="10" t="str">
        <f>IFERROR(IF(AND(#REF!="精神",#REF!="陸上"),INDEX(判定２,MATCH(リスト!Z764,縦リスト２,0),MATCH(M764,横リスト,0)),""),"×")</f>
        <v>×</v>
      </c>
      <c r="S764" s="10" t="e">
        <f>IF(OR(AND(#REF!="知的",#REF!="陸上"),R764="×"),Q764,P764)</f>
        <v>#REF!</v>
      </c>
      <c r="T764" s="8" t="str">
        <f t="shared" si="11"/>
        <v>　</v>
      </c>
      <c r="X76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64" s="272"/>
      <c r="Z764" s="272" t="e">
        <f>#REF!&amp;#REF!</f>
        <v>#REF!</v>
      </c>
      <c r="AA764" s="272"/>
    </row>
    <row r="765" spans="15:27" ht="14.25" x14ac:dyDescent="0.15">
      <c r="O765" s="10" t="e">
        <f>IF(OR(AND(#REF!="知的",#REF!="陸上"),R765="×"),Q765,P765)</f>
        <v>#REF!</v>
      </c>
      <c r="P765" s="10" t="str">
        <f>IFERROR(IF(#REF!="ﾎﾞｳﾘﾝｸﾞ","◎",IF(OR(#REF!="陸上",#REF!="水泳",#REF!="卓球",#REF!="ﾎﾞｯﾁｬ",#REF!="ﾌﾗｲﾝｸﾞﾃﾞｨｽｸ",#REF!="ｱｰﾁｪﾘｰ",#REF!="砲丸投4.0kg"),INDEX(判定,MATCH(リスト!X765,縦リスト,0),MATCH(#REF!,横リスト,0)),"")),"×")</f>
        <v>×</v>
      </c>
      <c r="Q765" s="10" t="e">
        <f>IF(#REF!="","",IFERROR(IF(AND(#REF!="知的",#REF!="陸上"),INDEX(判定２,MATCH(リスト!Z765,縦リスト２,0),MATCH(#REF!,横リスト,0)),"×"),""))</f>
        <v>#REF!</v>
      </c>
      <c r="R765" s="10" t="str">
        <f>IFERROR(IF(AND(#REF!="精神",#REF!="陸上"),INDEX(判定２,MATCH(リスト!Z765,縦リスト２,0),MATCH(M765,横リスト,0)),""),"×")</f>
        <v>×</v>
      </c>
      <c r="S765" s="10" t="e">
        <f>IF(OR(AND(#REF!="知的",#REF!="陸上"),R765="×"),Q765,P765)</f>
        <v>#REF!</v>
      </c>
      <c r="T765" s="8" t="str">
        <f t="shared" si="11"/>
        <v>　</v>
      </c>
      <c r="X76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65" s="272"/>
      <c r="Z765" s="272" t="e">
        <f>#REF!&amp;#REF!</f>
        <v>#REF!</v>
      </c>
      <c r="AA765" s="272"/>
    </row>
    <row r="766" spans="15:27" ht="14.25" x14ac:dyDescent="0.15">
      <c r="O766" s="10" t="e">
        <f>IF(OR(AND(#REF!="知的",#REF!="陸上"),R766="×"),Q766,P766)</f>
        <v>#REF!</v>
      </c>
      <c r="P766" s="10" t="str">
        <f>IFERROR(IF(#REF!="ﾎﾞｳﾘﾝｸﾞ","◎",IF(OR(#REF!="陸上",#REF!="水泳",#REF!="卓球",#REF!="ﾎﾞｯﾁｬ",#REF!="ﾌﾗｲﾝｸﾞﾃﾞｨｽｸ",#REF!="ｱｰﾁｪﾘｰ",#REF!="砲丸投4.0kg"),INDEX(判定,MATCH(リスト!X766,縦リスト,0),MATCH(#REF!,横リスト,0)),"")),"×")</f>
        <v>×</v>
      </c>
      <c r="Q766" s="10" t="e">
        <f>IF(#REF!="","",IFERROR(IF(AND(#REF!="知的",#REF!="陸上"),INDEX(判定２,MATCH(リスト!Z766,縦リスト２,0),MATCH(#REF!,横リスト,0)),"×"),""))</f>
        <v>#REF!</v>
      </c>
      <c r="R766" s="10" t="str">
        <f>IFERROR(IF(AND(#REF!="精神",#REF!="陸上"),INDEX(判定２,MATCH(リスト!Z766,縦リスト２,0),MATCH(M766,横リスト,0)),""),"×")</f>
        <v>×</v>
      </c>
      <c r="S766" s="10" t="e">
        <f>IF(OR(AND(#REF!="知的",#REF!="陸上"),R766="×"),Q766,P766)</f>
        <v>#REF!</v>
      </c>
      <c r="T766" s="8" t="str">
        <f t="shared" si="11"/>
        <v>　</v>
      </c>
      <c r="X76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66" s="272"/>
      <c r="Z766" s="272" t="e">
        <f>#REF!&amp;#REF!</f>
        <v>#REF!</v>
      </c>
      <c r="AA766" s="272"/>
    </row>
    <row r="767" spans="15:27" ht="14.25" x14ac:dyDescent="0.15">
      <c r="O767" s="10" t="e">
        <f>IF(OR(AND(#REF!="知的",#REF!="陸上"),R767="×"),Q767,P767)</f>
        <v>#REF!</v>
      </c>
      <c r="P767" s="10" t="str">
        <f>IFERROR(IF(#REF!="ﾎﾞｳﾘﾝｸﾞ","◎",IF(OR(#REF!="陸上",#REF!="水泳",#REF!="卓球",#REF!="ﾎﾞｯﾁｬ",#REF!="ﾌﾗｲﾝｸﾞﾃﾞｨｽｸ",#REF!="ｱｰﾁｪﾘｰ",#REF!="砲丸投4.0kg"),INDEX(判定,MATCH(リスト!X767,縦リスト,0),MATCH(#REF!,横リスト,0)),"")),"×")</f>
        <v>×</v>
      </c>
      <c r="Q767" s="10" t="e">
        <f>IF(#REF!="","",IFERROR(IF(AND(#REF!="知的",#REF!="陸上"),INDEX(判定２,MATCH(リスト!Z767,縦リスト２,0),MATCH(#REF!,横リスト,0)),"×"),""))</f>
        <v>#REF!</v>
      </c>
      <c r="R767" s="10" t="str">
        <f>IFERROR(IF(AND(#REF!="精神",#REF!="陸上"),INDEX(判定２,MATCH(リスト!Z767,縦リスト２,0),MATCH(M767,横リスト,0)),""),"×")</f>
        <v>×</v>
      </c>
      <c r="S767" s="10" t="e">
        <f>IF(OR(AND(#REF!="知的",#REF!="陸上"),R767="×"),Q767,P767)</f>
        <v>#REF!</v>
      </c>
      <c r="T767" s="8" t="str">
        <f t="shared" si="11"/>
        <v>　</v>
      </c>
      <c r="X76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67" s="272"/>
      <c r="Z767" s="272" t="e">
        <f>#REF!&amp;#REF!</f>
        <v>#REF!</v>
      </c>
      <c r="AA767" s="272"/>
    </row>
    <row r="768" spans="15:27" ht="14.25" x14ac:dyDescent="0.15">
      <c r="O768" s="10" t="e">
        <f>IF(OR(AND(#REF!="知的",#REF!="陸上"),R768="×"),Q768,P768)</f>
        <v>#REF!</v>
      </c>
      <c r="P768" s="10" t="str">
        <f>IFERROR(IF(#REF!="ﾎﾞｳﾘﾝｸﾞ","◎",IF(OR(#REF!="陸上",#REF!="水泳",#REF!="卓球",#REF!="ﾎﾞｯﾁｬ",#REF!="ﾌﾗｲﾝｸﾞﾃﾞｨｽｸ",#REF!="ｱｰﾁｪﾘｰ",#REF!="砲丸投4.0kg"),INDEX(判定,MATCH(リスト!X768,縦リスト,0),MATCH(#REF!,横リスト,0)),"")),"×")</f>
        <v>×</v>
      </c>
      <c r="Q768" s="10" t="e">
        <f>IF(#REF!="","",IFERROR(IF(AND(#REF!="知的",#REF!="陸上"),INDEX(判定２,MATCH(リスト!Z768,縦リスト２,0),MATCH(#REF!,横リスト,0)),"×"),""))</f>
        <v>#REF!</v>
      </c>
      <c r="R768" s="10" t="str">
        <f>IFERROR(IF(AND(#REF!="精神",#REF!="陸上"),INDEX(判定２,MATCH(リスト!Z768,縦リスト２,0),MATCH(M768,横リスト,0)),""),"×")</f>
        <v>×</v>
      </c>
      <c r="S768" s="10" t="e">
        <f>IF(OR(AND(#REF!="知的",#REF!="陸上"),R768="×"),Q768,P768)</f>
        <v>#REF!</v>
      </c>
      <c r="T768" s="8" t="str">
        <f t="shared" si="11"/>
        <v>　</v>
      </c>
      <c r="X76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68" s="272"/>
      <c r="Z768" s="272" t="e">
        <f>#REF!&amp;#REF!</f>
        <v>#REF!</v>
      </c>
      <c r="AA768" s="272"/>
    </row>
    <row r="769" spans="15:27" ht="14.25" x14ac:dyDescent="0.15">
      <c r="O769" s="10" t="e">
        <f>IF(OR(AND(#REF!="知的",#REF!="陸上"),R769="×"),Q769,P769)</f>
        <v>#REF!</v>
      </c>
      <c r="P769" s="10" t="str">
        <f>IFERROR(IF(#REF!="ﾎﾞｳﾘﾝｸﾞ","◎",IF(OR(#REF!="陸上",#REF!="水泳",#REF!="卓球",#REF!="ﾎﾞｯﾁｬ",#REF!="ﾌﾗｲﾝｸﾞﾃﾞｨｽｸ",#REF!="ｱｰﾁｪﾘｰ",#REF!="砲丸投4.0kg"),INDEX(判定,MATCH(リスト!X769,縦リスト,0),MATCH(#REF!,横リスト,0)),"")),"×")</f>
        <v>×</v>
      </c>
      <c r="Q769" s="10" t="e">
        <f>IF(#REF!="","",IFERROR(IF(AND(#REF!="知的",#REF!="陸上"),INDEX(判定２,MATCH(リスト!Z769,縦リスト２,0),MATCH(#REF!,横リスト,0)),"×"),""))</f>
        <v>#REF!</v>
      </c>
      <c r="R769" s="10" t="str">
        <f>IFERROR(IF(AND(#REF!="精神",#REF!="陸上"),INDEX(判定２,MATCH(リスト!Z769,縦リスト２,0),MATCH(M769,横リスト,0)),""),"×")</f>
        <v>×</v>
      </c>
      <c r="S769" s="10" t="e">
        <f>IF(OR(AND(#REF!="知的",#REF!="陸上"),R769="×"),Q769,P769)</f>
        <v>#REF!</v>
      </c>
      <c r="T769" s="8" t="str">
        <f t="shared" si="11"/>
        <v>　</v>
      </c>
      <c r="X76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69" s="272"/>
      <c r="Z769" s="272" t="e">
        <f>#REF!&amp;#REF!</f>
        <v>#REF!</v>
      </c>
      <c r="AA769" s="272"/>
    </row>
    <row r="770" spans="15:27" ht="14.25" x14ac:dyDescent="0.15">
      <c r="O770" s="10" t="e">
        <f>IF(OR(AND(#REF!="知的",#REF!="陸上"),R770="×"),Q770,P770)</f>
        <v>#REF!</v>
      </c>
      <c r="P770" s="10" t="str">
        <f>IFERROR(IF(#REF!="ﾎﾞｳﾘﾝｸﾞ","◎",IF(OR(#REF!="陸上",#REF!="水泳",#REF!="卓球",#REF!="ﾎﾞｯﾁｬ",#REF!="ﾌﾗｲﾝｸﾞﾃﾞｨｽｸ",#REF!="ｱｰﾁｪﾘｰ",#REF!="砲丸投4.0kg"),INDEX(判定,MATCH(リスト!X770,縦リスト,0),MATCH(#REF!,横リスト,0)),"")),"×")</f>
        <v>×</v>
      </c>
      <c r="Q770" s="10" t="e">
        <f>IF(#REF!="","",IFERROR(IF(AND(#REF!="知的",#REF!="陸上"),INDEX(判定２,MATCH(リスト!Z770,縦リスト２,0),MATCH(#REF!,横リスト,0)),"×"),""))</f>
        <v>#REF!</v>
      </c>
      <c r="R770" s="10" t="str">
        <f>IFERROR(IF(AND(#REF!="精神",#REF!="陸上"),INDEX(判定２,MATCH(リスト!Z770,縦リスト２,0),MATCH(M770,横リスト,0)),""),"×")</f>
        <v>×</v>
      </c>
      <c r="S770" s="10" t="e">
        <f>IF(OR(AND(#REF!="知的",#REF!="陸上"),R770="×"),Q770,P770)</f>
        <v>#REF!</v>
      </c>
      <c r="T770" s="8" t="str">
        <f t="shared" si="11"/>
        <v>　</v>
      </c>
      <c r="X77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70" s="272"/>
      <c r="Z770" s="272" t="e">
        <f>#REF!&amp;#REF!</f>
        <v>#REF!</v>
      </c>
      <c r="AA770" s="272"/>
    </row>
    <row r="771" spans="15:27" ht="14.25" x14ac:dyDescent="0.15">
      <c r="O771" s="10" t="e">
        <f>IF(OR(AND(#REF!="知的",#REF!="陸上"),R771="×"),Q771,P771)</f>
        <v>#REF!</v>
      </c>
      <c r="P771" s="10" t="str">
        <f>IFERROR(IF(#REF!="ﾎﾞｳﾘﾝｸﾞ","◎",IF(OR(#REF!="陸上",#REF!="水泳",#REF!="卓球",#REF!="ﾎﾞｯﾁｬ",#REF!="ﾌﾗｲﾝｸﾞﾃﾞｨｽｸ",#REF!="ｱｰﾁｪﾘｰ",#REF!="砲丸投4.0kg"),INDEX(判定,MATCH(リスト!X771,縦リスト,0),MATCH(#REF!,横リスト,0)),"")),"×")</f>
        <v>×</v>
      </c>
      <c r="Q771" s="10" t="e">
        <f>IF(#REF!="","",IFERROR(IF(AND(#REF!="知的",#REF!="陸上"),INDEX(判定２,MATCH(リスト!Z771,縦リスト２,0),MATCH(#REF!,横リスト,0)),"×"),""))</f>
        <v>#REF!</v>
      </c>
      <c r="R771" s="10" t="str">
        <f>IFERROR(IF(AND(#REF!="精神",#REF!="陸上"),INDEX(判定２,MATCH(リスト!Z771,縦リスト２,0),MATCH(M771,横リスト,0)),""),"×")</f>
        <v>×</v>
      </c>
      <c r="S771" s="10" t="e">
        <f>IF(OR(AND(#REF!="知的",#REF!="陸上"),R771="×"),Q771,P771)</f>
        <v>#REF!</v>
      </c>
      <c r="T771" s="8" t="str">
        <f t="shared" si="11"/>
        <v>　</v>
      </c>
      <c r="X77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71" s="272"/>
      <c r="Z771" s="272" t="e">
        <f>#REF!&amp;#REF!</f>
        <v>#REF!</v>
      </c>
      <c r="AA771" s="272"/>
    </row>
    <row r="772" spans="15:27" ht="14.25" x14ac:dyDescent="0.15">
      <c r="O772" s="10" t="e">
        <f>IF(OR(AND(#REF!="知的",#REF!="陸上"),R772="×"),Q772,P772)</f>
        <v>#REF!</v>
      </c>
      <c r="P772" s="10" t="str">
        <f>IFERROR(IF(#REF!="ﾎﾞｳﾘﾝｸﾞ","◎",IF(OR(#REF!="陸上",#REF!="水泳",#REF!="卓球",#REF!="ﾎﾞｯﾁｬ",#REF!="ﾌﾗｲﾝｸﾞﾃﾞｨｽｸ",#REF!="ｱｰﾁｪﾘｰ",#REF!="砲丸投4.0kg"),INDEX(判定,MATCH(リスト!X772,縦リスト,0),MATCH(#REF!,横リスト,0)),"")),"×")</f>
        <v>×</v>
      </c>
      <c r="Q772" s="10" t="e">
        <f>IF(#REF!="","",IFERROR(IF(AND(#REF!="知的",#REF!="陸上"),INDEX(判定２,MATCH(リスト!Z772,縦リスト２,0),MATCH(#REF!,横リスト,0)),"×"),""))</f>
        <v>#REF!</v>
      </c>
      <c r="R772" s="10" t="str">
        <f>IFERROR(IF(AND(#REF!="精神",#REF!="陸上"),INDEX(判定２,MATCH(リスト!Z772,縦リスト２,0),MATCH(M772,横リスト,0)),""),"×")</f>
        <v>×</v>
      </c>
      <c r="S772" s="10" t="e">
        <f>IF(OR(AND(#REF!="知的",#REF!="陸上"),R772="×"),Q772,P772)</f>
        <v>#REF!</v>
      </c>
      <c r="T772" s="8" t="str">
        <f t="shared" ref="T772:T835" si="12">N774&amp;"　"&amp;L774</f>
        <v>　</v>
      </c>
      <c r="X77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72" s="272"/>
      <c r="Z772" s="272" t="e">
        <f>#REF!&amp;#REF!</f>
        <v>#REF!</v>
      </c>
      <c r="AA772" s="272"/>
    </row>
    <row r="773" spans="15:27" ht="14.25" x14ac:dyDescent="0.15">
      <c r="O773" s="10" t="e">
        <f>IF(OR(AND(#REF!="知的",#REF!="陸上"),R773="×"),Q773,P773)</f>
        <v>#REF!</v>
      </c>
      <c r="P773" s="10" t="str">
        <f>IFERROR(IF(#REF!="ﾎﾞｳﾘﾝｸﾞ","◎",IF(OR(#REF!="陸上",#REF!="水泳",#REF!="卓球",#REF!="ﾎﾞｯﾁｬ",#REF!="ﾌﾗｲﾝｸﾞﾃﾞｨｽｸ",#REF!="ｱｰﾁｪﾘｰ",#REF!="砲丸投4.0kg"),INDEX(判定,MATCH(リスト!X773,縦リスト,0),MATCH(#REF!,横リスト,0)),"")),"×")</f>
        <v>×</v>
      </c>
      <c r="Q773" s="10" t="e">
        <f>IF(#REF!="","",IFERROR(IF(AND(#REF!="知的",#REF!="陸上"),INDEX(判定２,MATCH(リスト!Z773,縦リスト２,0),MATCH(#REF!,横リスト,0)),"×"),""))</f>
        <v>#REF!</v>
      </c>
      <c r="R773" s="10" t="str">
        <f>IFERROR(IF(AND(#REF!="精神",#REF!="陸上"),INDEX(判定２,MATCH(リスト!Z773,縦リスト２,0),MATCH(M773,横リスト,0)),""),"×")</f>
        <v>×</v>
      </c>
      <c r="S773" s="10" t="e">
        <f>IF(OR(AND(#REF!="知的",#REF!="陸上"),R773="×"),Q773,P773)</f>
        <v>#REF!</v>
      </c>
      <c r="T773" s="8" t="str">
        <f t="shared" si="12"/>
        <v>　</v>
      </c>
      <c r="X77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73" s="272"/>
      <c r="Z773" s="272" t="e">
        <f>#REF!&amp;#REF!</f>
        <v>#REF!</v>
      </c>
      <c r="AA773" s="272"/>
    </row>
    <row r="774" spans="15:27" ht="14.25" x14ac:dyDescent="0.15">
      <c r="O774" s="10" t="e">
        <f>IF(OR(AND(#REF!="知的",#REF!="陸上"),R774="×"),Q774,P774)</f>
        <v>#REF!</v>
      </c>
      <c r="P774" s="10" t="str">
        <f>IFERROR(IF(#REF!="ﾎﾞｳﾘﾝｸﾞ","◎",IF(OR(#REF!="陸上",#REF!="水泳",#REF!="卓球",#REF!="ﾎﾞｯﾁｬ",#REF!="ﾌﾗｲﾝｸﾞﾃﾞｨｽｸ",#REF!="ｱｰﾁｪﾘｰ",#REF!="砲丸投4.0kg"),INDEX(判定,MATCH(リスト!X774,縦リスト,0),MATCH(#REF!,横リスト,0)),"")),"×")</f>
        <v>×</v>
      </c>
      <c r="Q774" s="10" t="e">
        <f>IF(#REF!="","",IFERROR(IF(AND(#REF!="知的",#REF!="陸上"),INDEX(判定２,MATCH(リスト!Z774,縦リスト２,0),MATCH(#REF!,横リスト,0)),"×"),""))</f>
        <v>#REF!</v>
      </c>
      <c r="R774" s="10" t="str">
        <f>IFERROR(IF(AND(#REF!="精神",#REF!="陸上"),INDEX(判定２,MATCH(リスト!Z774,縦リスト２,0),MATCH(M774,横リスト,0)),""),"×")</f>
        <v>×</v>
      </c>
      <c r="S774" s="10" t="e">
        <f>IF(OR(AND(#REF!="知的",#REF!="陸上"),R774="×"),Q774,P774)</f>
        <v>#REF!</v>
      </c>
      <c r="T774" s="8" t="str">
        <f t="shared" si="12"/>
        <v>　</v>
      </c>
      <c r="X77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74" s="272"/>
      <c r="Z774" s="272" t="e">
        <f>#REF!&amp;#REF!</f>
        <v>#REF!</v>
      </c>
      <c r="AA774" s="272"/>
    </row>
    <row r="775" spans="15:27" ht="14.25" x14ac:dyDescent="0.15">
      <c r="O775" s="10" t="e">
        <f>IF(OR(AND(#REF!="知的",#REF!="陸上"),R775="×"),Q775,P775)</f>
        <v>#REF!</v>
      </c>
      <c r="P775" s="10" t="str">
        <f>IFERROR(IF(#REF!="ﾎﾞｳﾘﾝｸﾞ","◎",IF(OR(#REF!="陸上",#REF!="水泳",#REF!="卓球",#REF!="ﾎﾞｯﾁｬ",#REF!="ﾌﾗｲﾝｸﾞﾃﾞｨｽｸ",#REF!="ｱｰﾁｪﾘｰ",#REF!="砲丸投4.0kg"),INDEX(判定,MATCH(リスト!X775,縦リスト,0),MATCH(#REF!,横リスト,0)),"")),"×")</f>
        <v>×</v>
      </c>
      <c r="Q775" s="10" t="e">
        <f>IF(#REF!="","",IFERROR(IF(AND(#REF!="知的",#REF!="陸上"),INDEX(判定２,MATCH(リスト!Z775,縦リスト２,0),MATCH(#REF!,横リスト,0)),"×"),""))</f>
        <v>#REF!</v>
      </c>
      <c r="R775" s="10" t="str">
        <f>IFERROR(IF(AND(#REF!="精神",#REF!="陸上"),INDEX(判定２,MATCH(リスト!Z775,縦リスト２,0),MATCH(M775,横リスト,0)),""),"×")</f>
        <v>×</v>
      </c>
      <c r="S775" s="10" t="e">
        <f>IF(OR(AND(#REF!="知的",#REF!="陸上"),R775="×"),Q775,P775)</f>
        <v>#REF!</v>
      </c>
      <c r="T775" s="8" t="str">
        <f t="shared" si="12"/>
        <v>　</v>
      </c>
      <c r="X77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75" s="272"/>
      <c r="Z775" s="272" t="e">
        <f>#REF!&amp;#REF!</f>
        <v>#REF!</v>
      </c>
      <c r="AA775" s="272"/>
    </row>
    <row r="776" spans="15:27" ht="14.25" x14ac:dyDescent="0.15">
      <c r="O776" s="10" t="e">
        <f>IF(OR(AND(#REF!="知的",#REF!="陸上"),R776="×"),Q776,P776)</f>
        <v>#REF!</v>
      </c>
      <c r="P776" s="10" t="str">
        <f>IFERROR(IF(#REF!="ﾎﾞｳﾘﾝｸﾞ","◎",IF(OR(#REF!="陸上",#REF!="水泳",#REF!="卓球",#REF!="ﾎﾞｯﾁｬ",#REF!="ﾌﾗｲﾝｸﾞﾃﾞｨｽｸ",#REF!="ｱｰﾁｪﾘｰ",#REF!="砲丸投4.0kg"),INDEX(判定,MATCH(リスト!X776,縦リスト,0),MATCH(#REF!,横リスト,0)),"")),"×")</f>
        <v>×</v>
      </c>
      <c r="Q776" s="10" t="e">
        <f>IF(#REF!="","",IFERROR(IF(AND(#REF!="知的",#REF!="陸上"),INDEX(判定２,MATCH(リスト!Z776,縦リスト２,0),MATCH(#REF!,横リスト,0)),"×"),""))</f>
        <v>#REF!</v>
      </c>
      <c r="R776" s="10" t="str">
        <f>IFERROR(IF(AND(#REF!="精神",#REF!="陸上"),INDEX(判定２,MATCH(リスト!Z776,縦リスト２,0),MATCH(M776,横リスト,0)),""),"×")</f>
        <v>×</v>
      </c>
      <c r="S776" s="10" t="e">
        <f>IF(OR(AND(#REF!="知的",#REF!="陸上"),R776="×"),Q776,P776)</f>
        <v>#REF!</v>
      </c>
      <c r="T776" s="8" t="str">
        <f t="shared" si="12"/>
        <v>　</v>
      </c>
      <c r="X77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76" s="272"/>
      <c r="Z776" s="272" t="e">
        <f>#REF!&amp;#REF!</f>
        <v>#REF!</v>
      </c>
      <c r="AA776" s="272"/>
    </row>
    <row r="777" spans="15:27" ht="14.25" x14ac:dyDescent="0.15">
      <c r="O777" s="10" t="e">
        <f>IF(OR(AND(#REF!="知的",#REF!="陸上"),R777="×"),Q777,P777)</f>
        <v>#REF!</v>
      </c>
      <c r="P777" s="10" t="str">
        <f>IFERROR(IF(#REF!="ﾎﾞｳﾘﾝｸﾞ","◎",IF(OR(#REF!="陸上",#REF!="水泳",#REF!="卓球",#REF!="ﾎﾞｯﾁｬ",#REF!="ﾌﾗｲﾝｸﾞﾃﾞｨｽｸ",#REF!="ｱｰﾁｪﾘｰ",#REF!="砲丸投4.0kg"),INDEX(判定,MATCH(リスト!X777,縦リスト,0),MATCH(#REF!,横リスト,0)),"")),"×")</f>
        <v>×</v>
      </c>
      <c r="Q777" s="10" t="e">
        <f>IF(#REF!="","",IFERROR(IF(AND(#REF!="知的",#REF!="陸上"),INDEX(判定２,MATCH(リスト!Z777,縦リスト２,0),MATCH(#REF!,横リスト,0)),"×"),""))</f>
        <v>#REF!</v>
      </c>
      <c r="R777" s="10" t="str">
        <f>IFERROR(IF(AND(#REF!="精神",#REF!="陸上"),INDEX(判定２,MATCH(リスト!Z777,縦リスト２,0),MATCH(M777,横リスト,0)),""),"×")</f>
        <v>×</v>
      </c>
      <c r="S777" s="10" t="e">
        <f>IF(OR(AND(#REF!="知的",#REF!="陸上"),R777="×"),Q777,P777)</f>
        <v>#REF!</v>
      </c>
      <c r="T777" s="8" t="str">
        <f t="shared" si="12"/>
        <v>　</v>
      </c>
      <c r="X77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77" s="272"/>
      <c r="Z777" s="272" t="e">
        <f>#REF!&amp;#REF!</f>
        <v>#REF!</v>
      </c>
      <c r="AA777" s="272"/>
    </row>
    <row r="778" spans="15:27" ht="14.25" x14ac:dyDescent="0.15">
      <c r="O778" s="10" t="e">
        <f>IF(OR(AND(#REF!="知的",#REF!="陸上"),R778="×"),Q778,P778)</f>
        <v>#REF!</v>
      </c>
      <c r="P778" s="10" t="str">
        <f>IFERROR(IF(#REF!="ﾎﾞｳﾘﾝｸﾞ","◎",IF(OR(#REF!="陸上",#REF!="水泳",#REF!="卓球",#REF!="ﾎﾞｯﾁｬ",#REF!="ﾌﾗｲﾝｸﾞﾃﾞｨｽｸ",#REF!="ｱｰﾁｪﾘｰ",#REF!="砲丸投4.0kg"),INDEX(判定,MATCH(リスト!X778,縦リスト,0),MATCH(#REF!,横リスト,0)),"")),"×")</f>
        <v>×</v>
      </c>
      <c r="Q778" s="10" t="e">
        <f>IF(#REF!="","",IFERROR(IF(AND(#REF!="知的",#REF!="陸上"),INDEX(判定２,MATCH(リスト!Z778,縦リスト２,0),MATCH(#REF!,横リスト,0)),"×"),""))</f>
        <v>#REF!</v>
      </c>
      <c r="R778" s="10" t="str">
        <f>IFERROR(IF(AND(#REF!="精神",#REF!="陸上"),INDEX(判定２,MATCH(リスト!Z778,縦リスト２,0),MATCH(M778,横リスト,0)),""),"×")</f>
        <v>×</v>
      </c>
      <c r="S778" s="10" t="e">
        <f>IF(OR(AND(#REF!="知的",#REF!="陸上"),R778="×"),Q778,P778)</f>
        <v>#REF!</v>
      </c>
      <c r="T778" s="8" t="str">
        <f t="shared" si="12"/>
        <v>　</v>
      </c>
      <c r="X77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78" s="272"/>
      <c r="Z778" s="272" t="e">
        <f>#REF!&amp;#REF!</f>
        <v>#REF!</v>
      </c>
      <c r="AA778" s="272"/>
    </row>
    <row r="779" spans="15:27" ht="14.25" x14ac:dyDescent="0.15">
      <c r="O779" s="10" t="e">
        <f>IF(OR(AND(#REF!="知的",#REF!="陸上"),R779="×"),Q779,P779)</f>
        <v>#REF!</v>
      </c>
      <c r="P779" s="10" t="str">
        <f>IFERROR(IF(#REF!="ﾎﾞｳﾘﾝｸﾞ","◎",IF(OR(#REF!="陸上",#REF!="水泳",#REF!="卓球",#REF!="ﾎﾞｯﾁｬ",#REF!="ﾌﾗｲﾝｸﾞﾃﾞｨｽｸ",#REF!="ｱｰﾁｪﾘｰ",#REF!="砲丸投4.0kg"),INDEX(判定,MATCH(リスト!X779,縦リスト,0),MATCH(#REF!,横リスト,0)),"")),"×")</f>
        <v>×</v>
      </c>
      <c r="Q779" s="10" t="e">
        <f>IF(#REF!="","",IFERROR(IF(AND(#REF!="知的",#REF!="陸上"),INDEX(判定２,MATCH(リスト!Z779,縦リスト２,0),MATCH(#REF!,横リスト,0)),"×"),""))</f>
        <v>#REF!</v>
      </c>
      <c r="R779" s="10" t="str">
        <f>IFERROR(IF(AND(#REF!="精神",#REF!="陸上"),INDEX(判定２,MATCH(リスト!Z779,縦リスト２,0),MATCH(M779,横リスト,0)),""),"×")</f>
        <v>×</v>
      </c>
      <c r="S779" s="10" t="e">
        <f>IF(OR(AND(#REF!="知的",#REF!="陸上"),R779="×"),Q779,P779)</f>
        <v>#REF!</v>
      </c>
      <c r="T779" s="8" t="str">
        <f t="shared" si="12"/>
        <v>　</v>
      </c>
      <c r="X77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79" s="272"/>
      <c r="Z779" s="272" t="e">
        <f>#REF!&amp;#REF!</f>
        <v>#REF!</v>
      </c>
      <c r="AA779" s="272"/>
    </row>
    <row r="780" spans="15:27" ht="14.25" x14ac:dyDescent="0.15">
      <c r="O780" s="10" t="e">
        <f>IF(OR(AND(#REF!="知的",#REF!="陸上"),R780="×"),Q780,P780)</f>
        <v>#REF!</v>
      </c>
      <c r="P780" s="10" t="str">
        <f>IFERROR(IF(#REF!="ﾎﾞｳﾘﾝｸﾞ","◎",IF(OR(#REF!="陸上",#REF!="水泳",#REF!="卓球",#REF!="ﾎﾞｯﾁｬ",#REF!="ﾌﾗｲﾝｸﾞﾃﾞｨｽｸ",#REF!="ｱｰﾁｪﾘｰ",#REF!="砲丸投4.0kg"),INDEX(判定,MATCH(リスト!X780,縦リスト,0),MATCH(#REF!,横リスト,0)),"")),"×")</f>
        <v>×</v>
      </c>
      <c r="Q780" s="10" t="e">
        <f>IF(#REF!="","",IFERROR(IF(AND(#REF!="知的",#REF!="陸上"),INDEX(判定２,MATCH(リスト!Z780,縦リスト２,0),MATCH(#REF!,横リスト,0)),"×"),""))</f>
        <v>#REF!</v>
      </c>
      <c r="R780" s="10" t="str">
        <f>IFERROR(IF(AND(#REF!="精神",#REF!="陸上"),INDEX(判定２,MATCH(リスト!Z780,縦リスト２,0),MATCH(M780,横リスト,0)),""),"×")</f>
        <v>×</v>
      </c>
      <c r="S780" s="10" t="e">
        <f>IF(OR(AND(#REF!="知的",#REF!="陸上"),R780="×"),Q780,P780)</f>
        <v>#REF!</v>
      </c>
      <c r="T780" s="8" t="str">
        <f t="shared" si="12"/>
        <v>　</v>
      </c>
      <c r="X78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80" s="272"/>
      <c r="Z780" s="272" t="e">
        <f>#REF!&amp;#REF!</f>
        <v>#REF!</v>
      </c>
      <c r="AA780" s="272"/>
    </row>
    <row r="781" spans="15:27" ht="14.25" x14ac:dyDescent="0.15">
      <c r="O781" s="10" t="e">
        <f>IF(OR(AND(#REF!="知的",#REF!="陸上"),R781="×"),Q781,P781)</f>
        <v>#REF!</v>
      </c>
      <c r="P781" s="10" t="str">
        <f>IFERROR(IF(#REF!="ﾎﾞｳﾘﾝｸﾞ","◎",IF(OR(#REF!="陸上",#REF!="水泳",#REF!="卓球",#REF!="ﾎﾞｯﾁｬ",#REF!="ﾌﾗｲﾝｸﾞﾃﾞｨｽｸ",#REF!="ｱｰﾁｪﾘｰ",#REF!="砲丸投4.0kg"),INDEX(判定,MATCH(リスト!X781,縦リスト,0),MATCH(#REF!,横リスト,0)),"")),"×")</f>
        <v>×</v>
      </c>
      <c r="Q781" s="10" t="e">
        <f>IF(#REF!="","",IFERROR(IF(AND(#REF!="知的",#REF!="陸上"),INDEX(判定２,MATCH(リスト!Z781,縦リスト２,0),MATCH(#REF!,横リスト,0)),"×"),""))</f>
        <v>#REF!</v>
      </c>
      <c r="R781" s="10" t="str">
        <f>IFERROR(IF(AND(#REF!="精神",#REF!="陸上"),INDEX(判定２,MATCH(リスト!Z781,縦リスト２,0),MATCH(M781,横リスト,0)),""),"×")</f>
        <v>×</v>
      </c>
      <c r="S781" s="10" t="e">
        <f>IF(OR(AND(#REF!="知的",#REF!="陸上"),R781="×"),Q781,P781)</f>
        <v>#REF!</v>
      </c>
      <c r="T781" s="8" t="str">
        <f t="shared" si="12"/>
        <v>　</v>
      </c>
      <c r="X78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81" s="272"/>
      <c r="Z781" s="272" t="e">
        <f>#REF!&amp;#REF!</f>
        <v>#REF!</v>
      </c>
      <c r="AA781" s="272"/>
    </row>
    <row r="782" spans="15:27" ht="14.25" x14ac:dyDescent="0.15">
      <c r="O782" s="10" t="e">
        <f>IF(OR(AND(#REF!="知的",#REF!="陸上"),R782="×"),Q782,P782)</f>
        <v>#REF!</v>
      </c>
      <c r="P782" s="10" t="str">
        <f>IFERROR(IF(#REF!="ﾎﾞｳﾘﾝｸﾞ","◎",IF(OR(#REF!="陸上",#REF!="水泳",#REF!="卓球",#REF!="ﾎﾞｯﾁｬ",#REF!="ﾌﾗｲﾝｸﾞﾃﾞｨｽｸ",#REF!="ｱｰﾁｪﾘｰ",#REF!="砲丸投4.0kg"),INDEX(判定,MATCH(リスト!X782,縦リスト,0),MATCH(#REF!,横リスト,0)),"")),"×")</f>
        <v>×</v>
      </c>
      <c r="Q782" s="10" t="e">
        <f>IF(#REF!="","",IFERROR(IF(AND(#REF!="知的",#REF!="陸上"),INDEX(判定２,MATCH(リスト!Z782,縦リスト２,0),MATCH(#REF!,横リスト,0)),"×"),""))</f>
        <v>#REF!</v>
      </c>
      <c r="R782" s="10" t="str">
        <f>IFERROR(IF(AND(#REF!="精神",#REF!="陸上"),INDEX(判定２,MATCH(リスト!Z782,縦リスト２,0),MATCH(M782,横リスト,0)),""),"×")</f>
        <v>×</v>
      </c>
      <c r="S782" s="10" t="e">
        <f>IF(OR(AND(#REF!="知的",#REF!="陸上"),R782="×"),Q782,P782)</f>
        <v>#REF!</v>
      </c>
      <c r="T782" s="8" t="str">
        <f t="shared" si="12"/>
        <v>　</v>
      </c>
      <c r="X78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82" s="272"/>
      <c r="Z782" s="272" t="e">
        <f>#REF!&amp;#REF!</f>
        <v>#REF!</v>
      </c>
      <c r="AA782" s="272"/>
    </row>
    <row r="783" spans="15:27" ht="14.25" x14ac:dyDescent="0.15">
      <c r="O783" s="10" t="e">
        <f>IF(OR(AND(#REF!="知的",#REF!="陸上"),R783="×"),Q783,P783)</f>
        <v>#REF!</v>
      </c>
      <c r="P783" s="10" t="str">
        <f>IFERROR(IF(#REF!="ﾎﾞｳﾘﾝｸﾞ","◎",IF(OR(#REF!="陸上",#REF!="水泳",#REF!="卓球",#REF!="ﾎﾞｯﾁｬ",#REF!="ﾌﾗｲﾝｸﾞﾃﾞｨｽｸ",#REF!="ｱｰﾁｪﾘｰ",#REF!="砲丸投4.0kg"),INDEX(判定,MATCH(リスト!X783,縦リスト,0),MATCH(#REF!,横リスト,0)),"")),"×")</f>
        <v>×</v>
      </c>
      <c r="Q783" s="10" t="e">
        <f>IF(#REF!="","",IFERROR(IF(AND(#REF!="知的",#REF!="陸上"),INDEX(判定２,MATCH(リスト!Z783,縦リスト２,0),MATCH(#REF!,横リスト,0)),"×"),""))</f>
        <v>#REF!</v>
      </c>
      <c r="R783" s="10" t="str">
        <f>IFERROR(IF(AND(#REF!="精神",#REF!="陸上"),INDEX(判定２,MATCH(リスト!Z783,縦リスト２,0),MATCH(M783,横リスト,0)),""),"×")</f>
        <v>×</v>
      </c>
      <c r="S783" s="10" t="e">
        <f>IF(OR(AND(#REF!="知的",#REF!="陸上"),R783="×"),Q783,P783)</f>
        <v>#REF!</v>
      </c>
      <c r="T783" s="8" t="str">
        <f t="shared" si="12"/>
        <v>　</v>
      </c>
      <c r="X78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83" s="272"/>
      <c r="Z783" s="272" t="e">
        <f>#REF!&amp;#REF!</f>
        <v>#REF!</v>
      </c>
      <c r="AA783" s="272"/>
    </row>
    <row r="784" spans="15:27" ht="14.25" x14ac:dyDescent="0.15">
      <c r="O784" s="10" t="e">
        <f>IF(OR(AND(#REF!="知的",#REF!="陸上"),R784="×"),Q784,P784)</f>
        <v>#REF!</v>
      </c>
      <c r="P784" s="10" t="str">
        <f>IFERROR(IF(#REF!="ﾎﾞｳﾘﾝｸﾞ","◎",IF(OR(#REF!="陸上",#REF!="水泳",#REF!="卓球",#REF!="ﾎﾞｯﾁｬ",#REF!="ﾌﾗｲﾝｸﾞﾃﾞｨｽｸ",#REF!="ｱｰﾁｪﾘｰ",#REF!="砲丸投4.0kg"),INDEX(判定,MATCH(リスト!X784,縦リスト,0),MATCH(#REF!,横リスト,0)),"")),"×")</f>
        <v>×</v>
      </c>
      <c r="Q784" s="10" t="e">
        <f>IF(#REF!="","",IFERROR(IF(AND(#REF!="知的",#REF!="陸上"),INDEX(判定２,MATCH(リスト!Z784,縦リスト２,0),MATCH(#REF!,横リスト,0)),"×"),""))</f>
        <v>#REF!</v>
      </c>
      <c r="R784" s="10" t="str">
        <f>IFERROR(IF(AND(#REF!="精神",#REF!="陸上"),INDEX(判定２,MATCH(リスト!Z784,縦リスト２,0),MATCH(M784,横リスト,0)),""),"×")</f>
        <v>×</v>
      </c>
      <c r="S784" s="10" t="e">
        <f>IF(OR(AND(#REF!="知的",#REF!="陸上"),R784="×"),Q784,P784)</f>
        <v>#REF!</v>
      </c>
      <c r="T784" s="8" t="str">
        <f t="shared" si="12"/>
        <v>　</v>
      </c>
      <c r="X78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84" s="272"/>
      <c r="Z784" s="272" t="e">
        <f>#REF!&amp;#REF!</f>
        <v>#REF!</v>
      </c>
      <c r="AA784" s="272"/>
    </row>
    <row r="785" spans="15:27" ht="14.25" x14ac:dyDescent="0.15">
      <c r="O785" s="10" t="e">
        <f>IF(OR(AND(#REF!="知的",#REF!="陸上"),R785="×"),Q785,P785)</f>
        <v>#REF!</v>
      </c>
      <c r="P785" s="10" t="str">
        <f>IFERROR(IF(#REF!="ﾎﾞｳﾘﾝｸﾞ","◎",IF(OR(#REF!="陸上",#REF!="水泳",#REF!="卓球",#REF!="ﾎﾞｯﾁｬ",#REF!="ﾌﾗｲﾝｸﾞﾃﾞｨｽｸ",#REF!="ｱｰﾁｪﾘｰ",#REF!="砲丸投4.0kg"),INDEX(判定,MATCH(リスト!X785,縦リスト,0),MATCH(#REF!,横リスト,0)),"")),"×")</f>
        <v>×</v>
      </c>
      <c r="Q785" s="10" t="e">
        <f>IF(#REF!="","",IFERROR(IF(AND(#REF!="知的",#REF!="陸上"),INDEX(判定２,MATCH(リスト!Z785,縦リスト２,0),MATCH(#REF!,横リスト,0)),"×"),""))</f>
        <v>#REF!</v>
      </c>
      <c r="R785" s="10" t="str">
        <f>IFERROR(IF(AND(#REF!="精神",#REF!="陸上"),INDEX(判定２,MATCH(リスト!Z785,縦リスト２,0),MATCH(M785,横リスト,0)),""),"×")</f>
        <v>×</v>
      </c>
      <c r="S785" s="10" t="e">
        <f>IF(OR(AND(#REF!="知的",#REF!="陸上"),R785="×"),Q785,P785)</f>
        <v>#REF!</v>
      </c>
      <c r="T785" s="8" t="str">
        <f t="shared" si="12"/>
        <v>　</v>
      </c>
      <c r="X78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85" s="272"/>
      <c r="Z785" s="272" t="e">
        <f>#REF!&amp;#REF!</f>
        <v>#REF!</v>
      </c>
      <c r="AA785" s="272"/>
    </row>
    <row r="786" spans="15:27" ht="14.25" x14ac:dyDescent="0.15">
      <c r="O786" s="10" t="e">
        <f>IF(OR(AND(#REF!="知的",#REF!="陸上"),R786="×"),Q786,P786)</f>
        <v>#REF!</v>
      </c>
      <c r="P786" s="10" t="str">
        <f>IFERROR(IF(#REF!="ﾎﾞｳﾘﾝｸﾞ","◎",IF(OR(#REF!="陸上",#REF!="水泳",#REF!="卓球",#REF!="ﾎﾞｯﾁｬ",#REF!="ﾌﾗｲﾝｸﾞﾃﾞｨｽｸ",#REF!="ｱｰﾁｪﾘｰ",#REF!="砲丸投4.0kg"),INDEX(判定,MATCH(リスト!X786,縦リスト,0),MATCH(#REF!,横リスト,0)),"")),"×")</f>
        <v>×</v>
      </c>
      <c r="Q786" s="10" t="e">
        <f>IF(#REF!="","",IFERROR(IF(AND(#REF!="知的",#REF!="陸上"),INDEX(判定２,MATCH(リスト!Z786,縦リスト２,0),MATCH(#REF!,横リスト,0)),"×"),""))</f>
        <v>#REF!</v>
      </c>
      <c r="R786" s="10" t="str">
        <f>IFERROR(IF(AND(#REF!="精神",#REF!="陸上"),INDEX(判定２,MATCH(リスト!Z786,縦リスト２,0),MATCH(M786,横リスト,0)),""),"×")</f>
        <v>×</v>
      </c>
      <c r="S786" s="10" t="e">
        <f>IF(OR(AND(#REF!="知的",#REF!="陸上"),R786="×"),Q786,P786)</f>
        <v>#REF!</v>
      </c>
      <c r="T786" s="8" t="str">
        <f t="shared" si="12"/>
        <v>　</v>
      </c>
      <c r="X78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86" s="272"/>
      <c r="Z786" s="272" t="e">
        <f>#REF!&amp;#REF!</f>
        <v>#REF!</v>
      </c>
      <c r="AA786" s="272"/>
    </row>
    <row r="787" spans="15:27" ht="14.25" x14ac:dyDescent="0.15">
      <c r="O787" s="10" t="e">
        <f>IF(OR(AND(#REF!="知的",#REF!="陸上"),R787="×"),Q787,P787)</f>
        <v>#REF!</v>
      </c>
      <c r="P787" s="10" t="str">
        <f>IFERROR(IF(#REF!="ﾎﾞｳﾘﾝｸﾞ","◎",IF(OR(#REF!="陸上",#REF!="水泳",#REF!="卓球",#REF!="ﾎﾞｯﾁｬ",#REF!="ﾌﾗｲﾝｸﾞﾃﾞｨｽｸ",#REF!="ｱｰﾁｪﾘｰ",#REF!="砲丸投4.0kg"),INDEX(判定,MATCH(リスト!X787,縦リスト,0),MATCH(#REF!,横リスト,0)),"")),"×")</f>
        <v>×</v>
      </c>
      <c r="Q787" s="10" t="e">
        <f>IF(#REF!="","",IFERROR(IF(AND(#REF!="知的",#REF!="陸上"),INDEX(判定２,MATCH(リスト!Z787,縦リスト２,0),MATCH(#REF!,横リスト,0)),"×"),""))</f>
        <v>#REF!</v>
      </c>
      <c r="R787" s="10" t="str">
        <f>IFERROR(IF(AND(#REF!="精神",#REF!="陸上"),INDEX(判定２,MATCH(リスト!Z787,縦リスト２,0),MATCH(M787,横リスト,0)),""),"×")</f>
        <v>×</v>
      </c>
      <c r="S787" s="10" t="e">
        <f>IF(OR(AND(#REF!="知的",#REF!="陸上"),R787="×"),Q787,P787)</f>
        <v>#REF!</v>
      </c>
      <c r="T787" s="8" t="str">
        <f t="shared" si="12"/>
        <v>　</v>
      </c>
      <c r="X78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87" s="272"/>
      <c r="Z787" s="272" t="e">
        <f>#REF!&amp;#REF!</f>
        <v>#REF!</v>
      </c>
      <c r="AA787" s="272"/>
    </row>
    <row r="788" spans="15:27" ht="14.25" x14ac:dyDescent="0.15">
      <c r="O788" s="10" t="e">
        <f>IF(OR(AND(#REF!="知的",#REF!="陸上"),R788="×"),Q788,P788)</f>
        <v>#REF!</v>
      </c>
      <c r="P788" s="10" t="str">
        <f>IFERROR(IF(#REF!="ﾎﾞｳﾘﾝｸﾞ","◎",IF(OR(#REF!="陸上",#REF!="水泳",#REF!="卓球",#REF!="ﾎﾞｯﾁｬ",#REF!="ﾌﾗｲﾝｸﾞﾃﾞｨｽｸ",#REF!="ｱｰﾁｪﾘｰ",#REF!="砲丸投4.0kg"),INDEX(判定,MATCH(リスト!X788,縦リスト,0),MATCH(#REF!,横リスト,0)),"")),"×")</f>
        <v>×</v>
      </c>
      <c r="Q788" s="10" t="e">
        <f>IF(#REF!="","",IFERROR(IF(AND(#REF!="知的",#REF!="陸上"),INDEX(判定２,MATCH(リスト!Z788,縦リスト２,0),MATCH(#REF!,横リスト,0)),"×"),""))</f>
        <v>#REF!</v>
      </c>
      <c r="R788" s="10" t="str">
        <f>IFERROR(IF(AND(#REF!="精神",#REF!="陸上"),INDEX(判定２,MATCH(リスト!Z788,縦リスト２,0),MATCH(M788,横リスト,0)),""),"×")</f>
        <v>×</v>
      </c>
      <c r="S788" s="10" t="e">
        <f>IF(OR(AND(#REF!="知的",#REF!="陸上"),R788="×"),Q788,P788)</f>
        <v>#REF!</v>
      </c>
      <c r="T788" s="8" t="str">
        <f t="shared" si="12"/>
        <v>　</v>
      </c>
      <c r="X78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88" s="272"/>
      <c r="Z788" s="272" t="e">
        <f>#REF!&amp;#REF!</f>
        <v>#REF!</v>
      </c>
      <c r="AA788" s="272"/>
    </row>
    <row r="789" spans="15:27" ht="14.25" x14ac:dyDescent="0.15">
      <c r="O789" s="10" t="e">
        <f>IF(OR(AND(#REF!="知的",#REF!="陸上"),R789="×"),Q789,P789)</f>
        <v>#REF!</v>
      </c>
      <c r="P789" s="10" t="str">
        <f>IFERROR(IF(#REF!="ﾎﾞｳﾘﾝｸﾞ","◎",IF(OR(#REF!="陸上",#REF!="水泳",#REF!="卓球",#REF!="ﾎﾞｯﾁｬ",#REF!="ﾌﾗｲﾝｸﾞﾃﾞｨｽｸ",#REF!="ｱｰﾁｪﾘｰ",#REF!="砲丸投4.0kg"),INDEX(判定,MATCH(リスト!X789,縦リスト,0),MATCH(#REF!,横リスト,0)),"")),"×")</f>
        <v>×</v>
      </c>
      <c r="Q789" s="10" t="e">
        <f>IF(#REF!="","",IFERROR(IF(AND(#REF!="知的",#REF!="陸上"),INDEX(判定２,MATCH(リスト!Z789,縦リスト２,0),MATCH(#REF!,横リスト,0)),"×"),""))</f>
        <v>#REF!</v>
      </c>
      <c r="R789" s="10" t="str">
        <f>IFERROR(IF(AND(#REF!="精神",#REF!="陸上"),INDEX(判定２,MATCH(リスト!Z789,縦リスト２,0),MATCH(M789,横リスト,0)),""),"×")</f>
        <v>×</v>
      </c>
      <c r="S789" s="10" t="e">
        <f>IF(OR(AND(#REF!="知的",#REF!="陸上"),R789="×"),Q789,P789)</f>
        <v>#REF!</v>
      </c>
      <c r="T789" s="8" t="str">
        <f t="shared" si="12"/>
        <v>　</v>
      </c>
      <c r="X78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89" s="272"/>
      <c r="Z789" s="272" t="e">
        <f>#REF!&amp;#REF!</f>
        <v>#REF!</v>
      </c>
      <c r="AA789" s="272"/>
    </row>
    <row r="790" spans="15:27" ht="14.25" x14ac:dyDescent="0.15">
      <c r="O790" s="10" t="e">
        <f>IF(OR(AND(#REF!="知的",#REF!="陸上"),R790="×"),Q790,P790)</f>
        <v>#REF!</v>
      </c>
      <c r="P790" s="10" t="str">
        <f>IFERROR(IF(#REF!="ﾎﾞｳﾘﾝｸﾞ","◎",IF(OR(#REF!="陸上",#REF!="水泳",#REF!="卓球",#REF!="ﾎﾞｯﾁｬ",#REF!="ﾌﾗｲﾝｸﾞﾃﾞｨｽｸ",#REF!="ｱｰﾁｪﾘｰ",#REF!="砲丸投4.0kg"),INDEX(判定,MATCH(リスト!X790,縦リスト,0),MATCH(#REF!,横リスト,0)),"")),"×")</f>
        <v>×</v>
      </c>
      <c r="Q790" s="10" t="e">
        <f>IF(#REF!="","",IFERROR(IF(AND(#REF!="知的",#REF!="陸上"),INDEX(判定２,MATCH(リスト!Z790,縦リスト２,0),MATCH(#REF!,横リスト,0)),"×"),""))</f>
        <v>#REF!</v>
      </c>
      <c r="R790" s="10" t="str">
        <f>IFERROR(IF(AND(#REF!="精神",#REF!="陸上"),INDEX(判定２,MATCH(リスト!Z790,縦リスト２,0),MATCH(M790,横リスト,0)),""),"×")</f>
        <v>×</v>
      </c>
      <c r="S790" s="10" t="e">
        <f>IF(OR(AND(#REF!="知的",#REF!="陸上"),R790="×"),Q790,P790)</f>
        <v>#REF!</v>
      </c>
      <c r="T790" s="8" t="str">
        <f t="shared" si="12"/>
        <v>　</v>
      </c>
      <c r="X79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90" s="272"/>
      <c r="Z790" s="272" t="e">
        <f>#REF!&amp;#REF!</f>
        <v>#REF!</v>
      </c>
      <c r="AA790" s="272"/>
    </row>
    <row r="791" spans="15:27" ht="14.25" x14ac:dyDescent="0.15">
      <c r="O791" s="10" t="e">
        <f>IF(OR(AND(#REF!="知的",#REF!="陸上"),R791="×"),Q791,P791)</f>
        <v>#REF!</v>
      </c>
      <c r="P791" s="10" t="str">
        <f>IFERROR(IF(#REF!="ﾎﾞｳﾘﾝｸﾞ","◎",IF(OR(#REF!="陸上",#REF!="水泳",#REF!="卓球",#REF!="ﾎﾞｯﾁｬ",#REF!="ﾌﾗｲﾝｸﾞﾃﾞｨｽｸ",#REF!="ｱｰﾁｪﾘｰ",#REF!="砲丸投4.0kg"),INDEX(判定,MATCH(リスト!X791,縦リスト,0),MATCH(#REF!,横リスト,0)),"")),"×")</f>
        <v>×</v>
      </c>
      <c r="Q791" s="10" t="e">
        <f>IF(#REF!="","",IFERROR(IF(AND(#REF!="知的",#REF!="陸上"),INDEX(判定２,MATCH(リスト!Z791,縦リスト２,0),MATCH(#REF!,横リスト,0)),"×"),""))</f>
        <v>#REF!</v>
      </c>
      <c r="R791" s="10" t="str">
        <f>IFERROR(IF(AND(#REF!="精神",#REF!="陸上"),INDEX(判定２,MATCH(リスト!Z791,縦リスト２,0),MATCH(M791,横リスト,0)),""),"×")</f>
        <v>×</v>
      </c>
      <c r="S791" s="10" t="e">
        <f>IF(OR(AND(#REF!="知的",#REF!="陸上"),R791="×"),Q791,P791)</f>
        <v>#REF!</v>
      </c>
      <c r="T791" s="8" t="str">
        <f t="shared" si="12"/>
        <v>　</v>
      </c>
      <c r="X79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91" s="272"/>
      <c r="Z791" s="272" t="e">
        <f>#REF!&amp;#REF!</f>
        <v>#REF!</v>
      </c>
      <c r="AA791" s="272"/>
    </row>
    <row r="792" spans="15:27" ht="14.25" x14ac:dyDescent="0.15">
      <c r="O792" s="10" t="e">
        <f>IF(OR(AND(#REF!="知的",#REF!="陸上"),R792="×"),Q792,P792)</f>
        <v>#REF!</v>
      </c>
      <c r="P792" s="10" t="str">
        <f>IFERROR(IF(#REF!="ﾎﾞｳﾘﾝｸﾞ","◎",IF(OR(#REF!="陸上",#REF!="水泳",#REF!="卓球",#REF!="ﾎﾞｯﾁｬ",#REF!="ﾌﾗｲﾝｸﾞﾃﾞｨｽｸ",#REF!="ｱｰﾁｪﾘｰ",#REF!="砲丸投4.0kg"),INDEX(判定,MATCH(リスト!X792,縦リスト,0),MATCH(#REF!,横リスト,0)),"")),"×")</f>
        <v>×</v>
      </c>
      <c r="Q792" s="10" t="e">
        <f>IF(#REF!="","",IFERROR(IF(AND(#REF!="知的",#REF!="陸上"),INDEX(判定２,MATCH(リスト!Z792,縦リスト２,0),MATCH(#REF!,横リスト,0)),"×"),""))</f>
        <v>#REF!</v>
      </c>
      <c r="R792" s="10" t="str">
        <f>IFERROR(IF(AND(#REF!="精神",#REF!="陸上"),INDEX(判定２,MATCH(リスト!Z792,縦リスト２,0),MATCH(M792,横リスト,0)),""),"×")</f>
        <v>×</v>
      </c>
      <c r="S792" s="10" t="e">
        <f>IF(OR(AND(#REF!="知的",#REF!="陸上"),R792="×"),Q792,P792)</f>
        <v>#REF!</v>
      </c>
      <c r="T792" s="8" t="str">
        <f t="shared" si="12"/>
        <v>　</v>
      </c>
      <c r="X79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92" s="272"/>
      <c r="Z792" s="272" t="e">
        <f>#REF!&amp;#REF!</f>
        <v>#REF!</v>
      </c>
      <c r="AA792" s="272"/>
    </row>
    <row r="793" spans="15:27" ht="14.25" x14ac:dyDescent="0.15">
      <c r="O793" s="10" t="e">
        <f>IF(OR(AND(#REF!="知的",#REF!="陸上"),R793="×"),Q793,P793)</f>
        <v>#REF!</v>
      </c>
      <c r="P793" s="10" t="str">
        <f>IFERROR(IF(#REF!="ﾎﾞｳﾘﾝｸﾞ","◎",IF(OR(#REF!="陸上",#REF!="水泳",#REF!="卓球",#REF!="ﾎﾞｯﾁｬ",#REF!="ﾌﾗｲﾝｸﾞﾃﾞｨｽｸ",#REF!="ｱｰﾁｪﾘｰ",#REF!="砲丸投4.0kg"),INDEX(判定,MATCH(リスト!X793,縦リスト,0),MATCH(#REF!,横リスト,0)),"")),"×")</f>
        <v>×</v>
      </c>
      <c r="Q793" s="10" t="e">
        <f>IF(#REF!="","",IFERROR(IF(AND(#REF!="知的",#REF!="陸上"),INDEX(判定２,MATCH(リスト!Z793,縦リスト２,0),MATCH(#REF!,横リスト,0)),"×"),""))</f>
        <v>#REF!</v>
      </c>
      <c r="R793" s="10" t="str">
        <f>IFERROR(IF(AND(#REF!="精神",#REF!="陸上"),INDEX(判定２,MATCH(リスト!Z793,縦リスト２,0),MATCH(M793,横リスト,0)),""),"×")</f>
        <v>×</v>
      </c>
      <c r="S793" s="10" t="e">
        <f>IF(OR(AND(#REF!="知的",#REF!="陸上"),R793="×"),Q793,P793)</f>
        <v>#REF!</v>
      </c>
      <c r="T793" s="8" t="str">
        <f t="shared" si="12"/>
        <v>　</v>
      </c>
      <c r="X79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93" s="272"/>
      <c r="Z793" s="272" t="e">
        <f>#REF!&amp;#REF!</f>
        <v>#REF!</v>
      </c>
      <c r="AA793" s="272"/>
    </row>
    <row r="794" spans="15:27" ht="14.25" x14ac:dyDescent="0.15">
      <c r="O794" s="10" t="e">
        <f>IF(OR(AND(#REF!="知的",#REF!="陸上"),R794="×"),Q794,P794)</f>
        <v>#REF!</v>
      </c>
      <c r="P794" s="10" t="str">
        <f>IFERROR(IF(#REF!="ﾎﾞｳﾘﾝｸﾞ","◎",IF(OR(#REF!="陸上",#REF!="水泳",#REF!="卓球",#REF!="ﾎﾞｯﾁｬ",#REF!="ﾌﾗｲﾝｸﾞﾃﾞｨｽｸ",#REF!="ｱｰﾁｪﾘｰ",#REF!="砲丸投4.0kg"),INDEX(判定,MATCH(リスト!X794,縦リスト,0),MATCH(#REF!,横リスト,0)),"")),"×")</f>
        <v>×</v>
      </c>
      <c r="Q794" s="10" t="e">
        <f>IF(#REF!="","",IFERROR(IF(AND(#REF!="知的",#REF!="陸上"),INDEX(判定２,MATCH(リスト!Z794,縦リスト２,0),MATCH(#REF!,横リスト,0)),"×"),""))</f>
        <v>#REF!</v>
      </c>
      <c r="R794" s="10" t="str">
        <f>IFERROR(IF(AND(#REF!="精神",#REF!="陸上"),INDEX(判定２,MATCH(リスト!Z794,縦リスト２,0),MATCH(M794,横リスト,0)),""),"×")</f>
        <v>×</v>
      </c>
      <c r="S794" s="10" t="e">
        <f>IF(OR(AND(#REF!="知的",#REF!="陸上"),R794="×"),Q794,P794)</f>
        <v>#REF!</v>
      </c>
      <c r="T794" s="8" t="str">
        <f t="shared" si="12"/>
        <v>　</v>
      </c>
      <c r="X79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94" s="272"/>
      <c r="Z794" s="272" t="e">
        <f>#REF!&amp;#REF!</f>
        <v>#REF!</v>
      </c>
      <c r="AA794" s="272"/>
    </row>
    <row r="795" spans="15:27" ht="14.25" x14ac:dyDescent="0.15">
      <c r="O795" s="10" t="e">
        <f>IF(OR(AND(#REF!="知的",#REF!="陸上"),R795="×"),Q795,P795)</f>
        <v>#REF!</v>
      </c>
      <c r="P795" s="10" t="str">
        <f>IFERROR(IF(#REF!="ﾎﾞｳﾘﾝｸﾞ","◎",IF(OR(#REF!="陸上",#REF!="水泳",#REF!="卓球",#REF!="ﾎﾞｯﾁｬ",#REF!="ﾌﾗｲﾝｸﾞﾃﾞｨｽｸ",#REF!="ｱｰﾁｪﾘｰ",#REF!="砲丸投4.0kg"),INDEX(判定,MATCH(リスト!X795,縦リスト,0),MATCH(#REF!,横リスト,0)),"")),"×")</f>
        <v>×</v>
      </c>
      <c r="Q795" s="10" t="e">
        <f>IF(#REF!="","",IFERROR(IF(AND(#REF!="知的",#REF!="陸上"),INDEX(判定２,MATCH(リスト!Z795,縦リスト２,0),MATCH(#REF!,横リスト,0)),"×"),""))</f>
        <v>#REF!</v>
      </c>
      <c r="R795" s="10" t="str">
        <f>IFERROR(IF(AND(#REF!="精神",#REF!="陸上"),INDEX(判定２,MATCH(リスト!Z795,縦リスト２,0),MATCH(M795,横リスト,0)),""),"×")</f>
        <v>×</v>
      </c>
      <c r="S795" s="10" t="e">
        <f>IF(OR(AND(#REF!="知的",#REF!="陸上"),R795="×"),Q795,P795)</f>
        <v>#REF!</v>
      </c>
      <c r="T795" s="8" t="str">
        <f t="shared" si="12"/>
        <v>　</v>
      </c>
      <c r="X79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95" s="272"/>
      <c r="Z795" s="272" t="e">
        <f>#REF!&amp;#REF!</f>
        <v>#REF!</v>
      </c>
      <c r="AA795" s="272"/>
    </row>
    <row r="796" spans="15:27" ht="14.25" x14ac:dyDescent="0.15">
      <c r="O796" s="10" t="e">
        <f>IF(OR(AND(#REF!="知的",#REF!="陸上"),R796="×"),Q796,P796)</f>
        <v>#REF!</v>
      </c>
      <c r="P796" s="10" t="str">
        <f>IFERROR(IF(#REF!="ﾎﾞｳﾘﾝｸﾞ","◎",IF(OR(#REF!="陸上",#REF!="水泳",#REF!="卓球",#REF!="ﾎﾞｯﾁｬ",#REF!="ﾌﾗｲﾝｸﾞﾃﾞｨｽｸ",#REF!="ｱｰﾁｪﾘｰ",#REF!="砲丸投4.0kg"),INDEX(判定,MATCH(リスト!X796,縦リスト,0),MATCH(#REF!,横リスト,0)),"")),"×")</f>
        <v>×</v>
      </c>
      <c r="Q796" s="10" t="e">
        <f>IF(#REF!="","",IFERROR(IF(AND(#REF!="知的",#REF!="陸上"),INDEX(判定２,MATCH(リスト!Z796,縦リスト２,0),MATCH(#REF!,横リスト,0)),"×"),""))</f>
        <v>#REF!</v>
      </c>
      <c r="R796" s="10" t="str">
        <f>IFERROR(IF(AND(#REF!="精神",#REF!="陸上"),INDEX(判定２,MATCH(リスト!Z796,縦リスト２,0),MATCH(M796,横リスト,0)),""),"×")</f>
        <v>×</v>
      </c>
      <c r="S796" s="10" t="e">
        <f>IF(OR(AND(#REF!="知的",#REF!="陸上"),R796="×"),Q796,P796)</f>
        <v>#REF!</v>
      </c>
      <c r="T796" s="8" t="str">
        <f t="shared" si="12"/>
        <v>　</v>
      </c>
      <c r="X79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96" s="272"/>
      <c r="Z796" s="272" t="e">
        <f>#REF!&amp;#REF!</f>
        <v>#REF!</v>
      </c>
      <c r="AA796" s="272"/>
    </row>
    <row r="797" spans="15:27" ht="14.25" x14ac:dyDescent="0.15">
      <c r="O797" s="10" t="e">
        <f>IF(OR(AND(#REF!="知的",#REF!="陸上"),R797="×"),Q797,P797)</f>
        <v>#REF!</v>
      </c>
      <c r="P797" s="10" t="str">
        <f>IFERROR(IF(#REF!="ﾎﾞｳﾘﾝｸﾞ","◎",IF(OR(#REF!="陸上",#REF!="水泳",#REF!="卓球",#REF!="ﾎﾞｯﾁｬ",#REF!="ﾌﾗｲﾝｸﾞﾃﾞｨｽｸ",#REF!="ｱｰﾁｪﾘｰ",#REF!="砲丸投4.0kg"),INDEX(判定,MATCH(リスト!X797,縦リスト,0),MATCH(#REF!,横リスト,0)),"")),"×")</f>
        <v>×</v>
      </c>
      <c r="Q797" s="10" t="e">
        <f>IF(#REF!="","",IFERROR(IF(AND(#REF!="知的",#REF!="陸上"),INDEX(判定２,MATCH(リスト!Z797,縦リスト２,0),MATCH(#REF!,横リスト,0)),"×"),""))</f>
        <v>#REF!</v>
      </c>
      <c r="R797" s="10" t="str">
        <f>IFERROR(IF(AND(#REF!="精神",#REF!="陸上"),INDEX(判定２,MATCH(リスト!Z797,縦リスト２,0),MATCH(M797,横リスト,0)),""),"×")</f>
        <v>×</v>
      </c>
      <c r="S797" s="10" t="e">
        <f>IF(OR(AND(#REF!="知的",#REF!="陸上"),R797="×"),Q797,P797)</f>
        <v>#REF!</v>
      </c>
      <c r="T797" s="8" t="str">
        <f t="shared" si="12"/>
        <v>　</v>
      </c>
      <c r="X79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97" s="272"/>
      <c r="Z797" s="272" t="e">
        <f>#REF!&amp;#REF!</f>
        <v>#REF!</v>
      </c>
      <c r="AA797" s="272"/>
    </row>
    <row r="798" spans="15:27" ht="14.25" x14ac:dyDescent="0.15">
      <c r="O798" s="10" t="e">
        <f>IF(OR(AND(#REF!="知的",#REF!="陸上"),R798="×"),Q798,P798)</f>
        <v>#REF!</v>
      </c>
      <c r="P798" s="10" t="str">
        <f>IFERROR(IF(#REF!="ﾎﾞｳﾘﾝｸﾞ","◎",IF(OR(#REF!="陸上",#REF!="水泳",#REF!="卓球",#REF!="ﾎﾞｯﾁｬ",#REF!="ﾌﾗｲﾝｸﾞﾃﾞｨｽｸ",#REF!="ｱｰﾁｪﾘｰ",#REF!="砲丸投4.0kg"),INDEX(判定,MATCH(リスト!X798,縦リスト,0),MATCH(#REF!,横リスト,0)),"")),"×")</f>
        <v>×</v>
      </c>
      <c r="Q798" s="10" t="e">
        <f>IF(#REF!="","",IFERROR(IF(AND(#REF!="知的",#REF!="陸上"),INDEX(判定２,MATCH(リスト!Z798,縦リスト２,0),MATCH(#REF!,横リスト,0)),"×"),""))</f>
        <v>#REF!</v>
      </c>
      <c r="R798" s="10" t="str">
        <f>IFERROR(IF(AND(#REF!="精神",#REF!="陸上"),INDEX(判定２,MATCH(リスト!Z798,縦リスト２,0),MATCH(M798,横リスト,0)),""),"×")</f>
        <v>×</v>
      </c>
      <c r="S798" s="10" t="e">
        <f>IF(OR(AND(#REF!="知的",#REF!="陸上"),R798="×"),Q798,P798)</f>
        <v>#REF!</v>
      </c>
      <c r="T798" s="8" t="str">
        <f t="shared" si="12"/>
        <v>　</v>
      </c>
      <c r="X79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98" s="272"/>
      <c r="Z798" s="272" t="e">
        <f>#REF!&amp;#REF!</f>
        <v>#REF!</v>
      </c>
      <c r="AA798" s="272"/>
    </row>
    <row r="799" spans="15:27" ht="14.25" x14ac:dyDescent="0.15">
      <c r="O799" s="10" t="e">
        <f>IF(OR(AND(#REF!="知的",#REF!="陸上"),R799="×"),Q799,P799)</f>
        <v>#REF!</v>
      </c>
      <c r="P799" s="10" t="str">
        <f>IFERROR(IF(#REF!="ﾎﾞｳﾘﾝｸﾞ","◎",IF(OR(#REF!="陸上",#REF!="水泳",#REF!="卓球",#REF!="ﾎﾞｯﾁｬ",#REF!="ﾌﾗｲﾝｸﾞﾃﾞｨｽｸ",#REF!="ｱｰﾁｪﾘｰ",#REF!="砲丸投4.0kg"),INDEX(判定,MATCH(リスト!X799,縦リスト,0),MATCH(#REF!,横リスト,0)),"")),"×")</f>
        <v>×</v>
      </c>
      <c r="Q799" s="10" t="e">
        <f>IF(#REF!="","",IFERROR(IF(AND(#REF!="知的",#REF!="陸上"),INDEX(判定２,MATCH(リスト!Z799,縦リスト２,0),MATCH(#REF!,横リスト,0)),"×"),""))</f>
        <v>#REF!</v>
      </c>
      <c r="R799" s="10" t="str">
        <f>IFERROR(IF(AND(#REF!="精神",#REF!="陸上"),INDEX(判定２,MATCH(リスト!Z799,縦リスト２,0),MATCH(M799,横リスト,0)),""),"×")</f>
        <v>×</v>
      </c>
      <c r="S799" s="10" t="e">
        <f>IF(OR(AND(#REF!="知的",#REF!="陸上"),R799="×"),Q799,P799)</f>
        <v>#REF!</v>
      </c>
      <c r="T799" s="8" t="str">
        <f t="shared" si="12"/>
        <v>　</v>
      </c>
      <c r="X79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799" s="272"/>
      <c r="Z799" s="272" t="e">
        <f>#REF!&amp;#REF!</f>
        <v>#REF!</v>
      </c>
      <c r="AA799" s="272"/>
    </row>
    <row r="800" spans="15:27" ht="14.25" x14ac:dyDescent="0.15">
      <c r="O800" s="10" t="e">
        <f>IF(OR(AND(#REF!="知的",#REF!="陸上"),R800="×"),Q800,P800)</f>
        <v>#REF!</v>
      </c>
      <c r="P800" s="10" t="str">
        <f>IFERROR(IF(#REF!="ﾎﾞｳﾘﾝｸﾞ","◎",IF(OR(#REF!="陸上",#REF!="水泳",#REF!="卓球",#REF!="ﾎﾞｯﾁｬ",#REF!="ﾌﾗｲﾝｸﾞﾃﾞｨｽｸ",#REF!="ｱｰﾁｪﾘｰ",#REF!="砲丸投4.0kg"),INDEX(判定,MATCH(リスト!X800,縦リスト,0),MATCH(#REF!,横リスト,0)),"")),"×")</f>
        <v>×</v>
      </c>
      <c r="Q800" s="10" t="e">
        <f>IF(#REF!="","",IFERROR(IF(AND(#REF!="知的",#REF!="陸上"),INDEX(判定２,MATCH(リスト!Z800,縦リスト２,0),MATCH(#REF!,横リスト,0)),"×"),""))</f>
        <v>#REF!</v>
      </c>
      <c r="R800" s="10" t="str">
        <f>IFERROR(IF(AND(#REF!="精神",#REF!="陸上"),INDEX(判定２,MATCH(リスト!Z800,縦リスト２,0),MATCH(M800,横リスト,0)),""),"×")</f>
        <v>×</v>
      </c>
      <c r="S800" s="10" t="e">
        <f>IF(OR(AND(#REF!="知的",#REF!="陸上"),R800="×"),Q800,P800)</f>
        <v>#REF!</v>
      </c>
      <c r="T800" s="8" t="str">
        <f t="shared" si="12"/>
        <v>　</v>
      </c>
      <c r="X80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00" s="272"/>
      <c r="Z800" s="272" t="e">
        <f>#REF!&amp;#REF!</f>
        <v>#REF!</v>
      </c>
      <c r="AA800" s="272"/>
    </row>
    <row r="801" spans="15:27" ht="14.25" x14ac:dyDescent="0.15">
      <c r="O801" s="10" t="e">
        <f>IF(OR(AND(#REF!="知的",#REF!="陸上"),R801="×"),Q801,P801)</f>
        <v>#REF!</v>
      </c>
      <c r="P801" s="10" t="str">
        <f>IFERROR(IF(#REF!="ﾎﾞｳﾘﾝｸﾞ","◎",IF(OR(#REF!="陸上",#REF!="水泳",#REF!="卓球",#REF!="ﾎﾞｯﾁｬ",#REF!="ﾌﾗｲﾝｸﾞﾃﾞｨｽｸ",#REF!="ｱｰﾁｪﾘｰ",#REF!="砲丸投4.0kg"),INDEX(判定,MATCH(リスト!X801,縦リスト,0),MATCH(#REF!,横リスト,0)),"")),"×")</f>
        <v>×</v>
      </c>
      <c r="Q801" s="10" t="e">
        <f>IF(#REF!="","",IFERROR(IF(AND(#REF!="知的",#REF!="陸上"),INDEX(判定２,MATCH(リスト!Z801,縦リスト２,0),MATCH(#REF!,横リスト,0)),"×"),""))</f>
        <v>#REF!</v>
      </c>
      <c r="R801" s="10" t="str">
        <f>IFERROR(IF(AND(#REF!="精神",#REF!="陸上"),INDEX(判定２,MATCH(リスト!Z801,縦リスト２,0),MATCH(M801,横リスト,0)),""),"×")</f>
        <v>×</v>
      </c>
      <c r="S801" s="10" t="e">
        <f>IF(OR(AND(#REF!="知的",#REF!="陸上"),R801="×"),Q801,P801)</f>
        <v>#REF!</v>
      </c>
      <c r="T801" s="8" t="str">
        <f t="shared" si="12"/>
        <v>　</v>
      </c>
      <c r="X80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01" s="272"/>
      <c r="Z801" s="272" t="e">
        <f>#REF!&amp;#REF!</f>
        <v>#REF!</v>
      </c>
      <c r="AA801" s="272"/>
    </row>
    <row r="802" spans="15:27" ht="14.25" x14ac:dyDescent="0.15">
      <c r="O802" s="10" t="e">
        <f>IF(OR(AND(#REF!="知的",#REF!="陸上"),R802="×"),Q802,P802)</f>
        <v>#REF!</v>
      </c>
      <c r="P802" s="10" t="str">
        <f>IFERROR(IF(#REF!="ﾎﾞｳﾘﾝｸﾞ","◎",IF(OR(#REF!="陸上",#REF!="水泳",#REF!="卓球",#REF!="ﾎﾞｯﾁｬ",#REF!="ﾌﾗｲﾝｸﾞﾃﾞｨｽｸ",#REF!="ｱｰﾁｪﾘｰ",#REF!="砲丸投4.0kg"),INDEX(判定,MATCH(リスト!X802,縦リスト,0),MATCH(#REF!,横リスト,0)),"")),"×")</f>
        <v>×</v>
      </c>
      <c r="Q802" s="10" t="e">
        <f>IF(#REF!="","",IFERROR(IF(AND(#REF!="知的",#REF!="陸上"),INDEX(判定２,MATCH(リスト!Z802,縦リスト２,0),MATCH(#REF!,横リスト,0)),"×"),""))</f>
        <v>#REF!</v>
      </c>
      <c r="R802" s="10" t="str">
        <f>IFERROR(IF(AND(#REF!="精神",#REF!="陸上"),INDEX(判定２,MATCH(リスト!Z802,縦リスト２,0),MATCH(M802,横リスト,0)),""),"×")</f>
        <v>×</v>
      </c>
      <c r="S802" s="10" t="e">
        <f>IF(OR(AND(#REF!="知的",#REF!="陸上"),R802="×"),Q802,P802)</f>
        <v>#REF!</v>
      </c>
      <c r="T802" s="8" t="str">
        <f t="shared" si="12"/>
        <v>　</v>
      </c>
      <c r="X80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02" s="272"/>
      <c r="Z802" s="272" t="e">
        <f>#REF!&amp;#REF!</f>
        <v>#REF!</v>
      </c>
      <c r="AA802" s="272"/>
    </row>
    <row r="803" spans="15:27" ht="14.25" x14ac:dyDescent="0.15">
      <c r="O803" s="10" t="e">
        <f>IF(OR(AND(#REF!="知的",#REF!="陸上"),R803="×"),Q803,P803)</f>
        <v>#REF!</v>
      </c>
      <c r="P803" s="10" t="str">
        <f>IFERROR(IF(#REF!="ﾎﾞｳﾘﾝｸﾞ","◎",IF(OR(#REF!="陸上",#REF!="水泳",#REF!="卓球",#REF!="ﾎﾞｯﾁｬ",#REF!="ﾌﾗｲﾝｸﾞﾃﾞｨｽｸ",#REF!="ｱｰﾁｪﾘｰ",#REF!="砲丸投4.0kg"),INDEX(判定,MATCH(リスト!X803,縦リスト,0),MATCH(#REF!,横リスト,0)),"")),"×")</f>
        <v>×</v>
      </c>
      <c r="Q803" s="10" t="e">
        <f>IF(#REF!="","",IFERROR(IF(AND(#REF!="知的",#REF!="陸上"),INDEX(判定２,MATCH(リスト!Z803,縦リスト２,0),MATCH(#REF!,横リスト,0)),"×"),""))</f>
        <v>#REF!</v>
      </c>
      <c r="R803" s="10" t="str">
        <f>IFERROR(IF(AND(#REF!="精神",#REF!="陸上"),INDEX(判定２,MATCH(リスト!Z803,縦リスト２,0),MATCH(M803,横リスト,0)),""),"×")</f>
        <v>×</v>
      </c>
      <c r="S803" s="10" t="e">
        <f>IF(OR(AND(#REF!="知的",#REF!="陸上"),R803="×"),Q803,P803)</f>
        <v>#REF!</v>
      </c>
      <c r="T803" s="8" t="str">
        <f t="shared" si="12"/>
        <v>　</v>
      </c>
      <c r="X80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03" s="272"/>
      <c r="Z803" s="272" t="e">
        <f>#REF!&amp;#REF!</f>
        <v>#REF!</v>
      </c>
      <c r="AA803" s="272"/>
    </row>
    <row r="804" spans="15:27" ht="14.25" x14ac:dyDescent="0.15">
      <c r="O804" s="10" t="e">
        <f>IF(OR(AND(#REF!="知的",#REF!="陸上"),R804="×"),Q804,P804)</f>
        <v>#REF!</v>
      </c>
      <c r="P804" s="10" t="str">
        <f>IFERROR(IF(#REF!="ﾎﾞｳﾘﾝｸﾞ","◎",IF(OR(#REF!="陸上",#REF!="水泳",#REF!="卓球",#REF!="ﾎﾞｯﾁｬ",#REF!="ﾌﾗｲﾝｸﾞﾃﾞｨｽｸ",#REF!="ｱｰﾁｪﾘｰ",#REF!="砲丸投4.0kg"),INDEX(判定,MATCH(リスト!X804,縦リスト,0),MATCH(#REF!,横リスト,0)),"")),"×")</f>
        <v>×</v>
      </c>
      <c r="Q804" s="10" t="e">
        <f>IF(#REF!="","",IFERROR(IF(AND(#REF!="知的",#REF!="陸上"),INDEX(判定２,MATCH(リスト!Z804,縦リスト２,0),MATCH(#REF!,横リスト,0)),"×"),""))</f>
        <v>#REF!</v>
      </c>
      <c r="R804" s="10" t="str">
        <f>IFERROR(IF(AND(#REF!="精神",#REF!="陸上"),INDEX(判定２,MATCH(リスト!Z804,縦リスト２,0),MATCH(M804,横リスト,0)),""),"×")</f>
        <v>×</v>
      </c>
      <c r="S804" s="10" t="e">
        <f>IF(OR(AND(#REF!="知的",#REF!="陸上"),R804="×"),Q804,P804)</f>
        <v>#REF!</v>
      </c>
      <c r="T804" s="8" t="str">
        <f t="shared" si="12"/>
        <v>　</v>
      </c>
      <c r="X80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04" s="272"/>
      <c r="Z804" s="272" t="e">
        <f>#REF!&amp;#REF!</f>
        <v>#REF!</v>
      </c>
      <c r="AA804" s="272"/>
    </row>
    <row r="805" spans="15:27" ht="14.25" x14ac:dyDescent="0.15">
      <c r="O805" s="10" t="e">
        <f>IF(OR(AND(#REF!="知的",#REF!="陸上"),R805="×"),Q805,P805)</f>
        <v>#REF!</v>
      </c>
      <c r="P805" s="10" t="str">
        <f>IFERROR(IF(#REF!="ﾎﾞｳﾘﾝｸﾞ","◎",IF(OR(#REF!="陸上",#REF!="水泳",#REF!="卓球",#REF!="ﾎﾞｯﾁｬ",#REF!="ﾌﾗｲﾝｸﾞﾃﾞｨｽｸ",#REF!="ｱｰﾁｪﾘｰ",#REF!="砲丸投4.0kg"),INDEX(判定,MATCH(リスト!X805,縦リスト,0),MATCH(#REF!,横リスト,0)),"")),"×")</f>
        <v>×</v>
      </c>
      <c r="Q805" s="10" t="e">
        <f>IF(#REF!="","",IFERROR(IF(AND(#REF!="知的",#REF!="陸上"),INDEX(判定２,MATCH(リスト!Z805,縦リスト２,0),MATCH(#REF!,横リスト,0)),"×"),""))</f>
        <v>#REF!</v>
      </c>
      <c r="R805" s="10" t="str">
        <f>IFERROR(IF(AND(#REF!="精神",#REF!="陸上"),INDEX(判定２,MATCH(リスト!Z805,縦リスト２,0),MATCH(M805,横リスト,0)),""),"×")</f>
        <v>×</v>
      </c>
      <c r="S805" s="10" t="e">
        <f>IF(OR(AND(#REF!="知的",#REF!="陸上"),R805="×"),Q805,P805)</f>
        <v>#REF!</v>
      </c>
      <c r="T805" s="8" t="str">
        <f t="shared" si="12"/>
        <v>　</v>
      </c>
      <c r="X80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05" s="272"/>
      <c r="Z805" s="272" t="e">
        <f>#REF!&amp;#REF!</f>
        <v>#REF!</v>
      </c>
      <c r="AA805" s="272"/>
    </row>
    <row r="806" spans="15:27" ht="14.25" x14ac:dyDescent="0.15">
      <c r="O806" s="10" t="e">
        <f>IF(OR(AND(#REF!="知的",#REF!="陸上"),R806="×"),Q806,P806)</f>
        <v>#REF!</v>
      </c>
      <c r="P806" s="10" t="str">
        <f>IFERROR(IF(#REF!="ﾎﾞｳﾘﾝｸﾞ","◎",IF(OR(#REF!="陸上",#REF!="水泳",#REF!="卓球",#REF!="ﾎﾞｯﾁｬ",#REF!="ﾌﾗｲﾝｸﾞﾃﾞｨｽｸ",#REF!="ｱｰﾁｪﾘｰ",#REF!="砲丸投4.0kg"),INDEX(判定,MATCH(リスト!X806,縦リスト,0),MATCH(#REF!,横リスト,0)),"")),"×")</f>
        <v>×</v>
      </c>
      <c r="Q806" s="10" t="e">
        <f>IF(#REF!="","",IFERROR(IF(AND(#REF!="知的",#REF!="陸上"),INDEX(判定２,MATCH(リスト!Z806,縦リスト２,0),MATCH(#REF!,横リスト,0)),"×"),""))</f>
        <v>#REF!</v>
      </c>
      <c r="R806" s="10" t="str">
        <f>IFERROR(IF(AND(#REF!="精神",#REF!="陸上"),INDEX(判定２,MATCH(リスト!Z806,縦リスト２,0),MATCH(M806,横リスト,0)),""),"×")</f>
        <v>×</v>
      </c>
      <c r="S806" s="10" t="e">
        <f>IF(OR(AND(#REF!="知的",#REF!="陸上"),R806="×"),Q806,P806)</f>
        <v>#REF!</v>
      </c>
      <c r="T806" s="8" t="str">
        <f t="shared" si="12"/>
        <v>　</v>
      </c>
      <c r="X80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06" s="272"/>
      <c r="Z806" s="272" t="e">
        <f>#REF!&amp;#REF!</f>
        <v>#REF!</v>
      </c>
      <c r="AA806" s="272"/>
    </row>
    <row r="807" spans="15:27" ht="14.25" x14ac:dyDescent="0.15">
      <c r="O807" s="10" t="e">
        <f>IF(OR(AND(#REF!="知的",#REF!="陸上"),R807="×"),Q807,P807)</f>
        <v>#REF!</v>
      </c>
      <c r="P807" s="10" t="str">
        <f>IFERROR(IF(#REF!="ﾎﾞｳﾘﾝｸﾞ","◎",IF(OR(#REF!="陸上",#REF!="水泳",#REF!="卓球",#REF!="ﾎﾞｯﾁｬ",#REF!="ﾌﾗｲﾝｸﾞﾃﾞｨｽｸ",#REF!="ｱｰﾁｪﾘｰ",#REF!="砲丸投4.0kg"),INDEX(判定,MATCH(リスト!X807,縦リスト,0),MATCH(#REF!,横リスト,0)),"")),"×")</f>
        <v>×</v>
      </c>
      <c r="Q807" s="10" t="e">
        <f>IF(#REF!="","",IFERROR(IF(AND(#REF!="知的",#REF!="陸上"),INDEX(判定２,MATCH(リスト!Z807,縦リスト２,0),MATCH(#REF!,横リスト,0)),"×"),""))</f>
        <v>#REF!</v>
      </c>
      <c r="R807" s="10" t="str">
        <f>IFERROR(IF(AND(#REF!="精神",#REF!="陸上"),INDEX(判定２,MATCH(リスト!Z807,縦リスト２,0),MATCH(M807,横リスト,0)),""),"×")</f>
        <v>×</v>
      </c>
      <c r="S807" s="10" t="e">
        <f>IF(OR(AND(#REF!="知的",#REF!="陸上"),R807="×"),Q807,P807)</f>
        <v>#REF!</v>
      </c>
      <c r="T807" s="8" t="str">
        <f t="shared" si="12"/>
        <v>　</v>
      </c>
      <c r="X80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07" s="272"/>
      <c r="Z807" s="272" t="e">
        <f>#REF!&amp;#REF!</f>
        <v>#REF!</v>
      </c>
      <c r="AA807" s="272"/>
    </row>
    <row r="808" spans="15:27" ht="14.25" x14ac:dyDescent="0.15">
      <c r="O808" s="10" t="e">
        <f>IF(OR(AND(#REF!="知的",#REF!="陸上"),R808="×"),Q808,P808)</f>
        <v>#REF!</v>
      </c>
      <c r="P808" s="10" t="str">
        <f>IFERROR(IF(#REF!="ﾎﾞｳﾘﾝｸﾞ","◎",IF(OR(#REF!="陸上",#REF!="水泳",#REF!="卓球",#REF!="ﾎﾞｯﾁｬ",#REF!="ﾌﾗｲﾝｸﾞﾃﾞｨｽｸ",#REF!="ｱｰﾁｪﾘｰ",#REF!="砲丸投4.0kg"),INDEX(判定,MATCH(リスト!X808,縦リスト,0),MATCH(#REF!,横リスト,0)),"")),"×")</f>
        <v>×</v>
      </c>
      <c r="Q808" s="10" t="e">
        <f>IF(#REF!="","",IFERROR(IF(AND(#REF!="知的",#REF!="陸上"),INDEX(判定２,MATCH(リスト!Z808,縦リスト２,0),MATCH(#REF!,横リスト,0)),"×"),""))</f>
        <v>#REF!</v>
      </c>
      <c r="R808" s="10" t="str">
        <f>IFERROR(IF(AND(#REF!="精神",#REF!="陸上"),INDEX(判定２,MATCH(リスト!Z808,縦リスト２,0),MATCH(M808,横リスト,0)),""),"×")</f>
        <v>×</v>
      </c>
      <c r="S808" s="10" t="e">
        <f>IF(OR(AND(#REF!="知的",#REF!="陸上"),R808="×"),Q808,P808)</f>
        <v>#REF!</v>
      </c>
      <c r="T808" s="8" t="str">
        <f t="shared" si="12"/>
        <v>　</v>
      </c>
      <c r="X80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08" s="272"/>
      <c r="Z808" s="272" t="e">
        <f>#REF!&amp;#REF!</f>
        <v>#REF!</v>
      </c>
      <c r="AA808" s="272"/>
    </row>
    <row r="809" spans="15:27" ht="14.25" x14ac:dyDescent="0.15">
      <c r="O809" s="10" t="e">
        <f>IF(OR(AND(#REF!="知的",#REF!="陸上"),R809="×"),Q809,P809)</f>
        <v>#REF!</v>
      </c>
      <c r="P809" s="10" t="str">
        <f>IFERROR(IF(#REF!="ﾎﾞｳﾘﾝｸﾞ","◎",IF(OR(#REF!="陸上",#REF!="水泳",#REF!="卓球",#REF!="ﾎﾞｯﾁｬ",#REF!="ﾌﾗｲﾝｸﾞﾃﾞｨｽｸ",#REF!="ｱｰﾁｪﾘｰ",#REF!="砲丸投4.0kg"),INDEX(判定,MATCH(リスト!X809,縦リスト,0),MATCH(#REF!,横リスト,0)),"")),"×")</f>
        <v>×</v>
      </c>
      <c r="Q809" s="10" t="e">
        <f>IF(#REF!="","",IFERROR(IF(AND(#REF!="知的",#REF!="陸上"),INDEX(判定２,MATCH(リスト!Z809,縦リスト２,0),MATCH(#REF!,横リスト,0)),"×"),""))</f>
        <v>#REF!</v>
      </c>
      <c r="R809" s="10" t="str">
        <f>IFERROR(IF(AND(#REF!="精神",#REF!="陸上"),INDEX(判定２,MATCH(リスト!Z809,縦リスト２,0),MATCH(M809,横リスト,0)),""),"×")</f>
        <v>×</v>
      </c>
      <c r="S809" s="10" t="e">
        <f>IF(OR(AND(#REF!="知的",#REF!="陸上"),R809="×"),Q809,P809)</f>
        <v>#REF!</v>
      </c>
      <c r="T809" s="8" t="str">
        <f t="shared" si="12"/>
        <v>　</v>
      </c>
      <c r="X80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09" s="272"/>
      <c r="Z809" s="272" t="e">
        <f>#REF!&amp;#REF!</f>
        <v>#REF!</v>
      </c>
      <c r="AA809" s="272"/>
    </row>
    <row r="810" spans="15:27" ht="14.25" x14ac:dyDescent="0.15">
      <c r="O810" s="10" t="e">
        <f>IF(OR(AND(#REF!="知的",#REF!="陸上"),R810="×"),Q810,P810)</f>
        <v>#REF!</v>
      </c>
      <c r="P810" s="10" t="str">
        <f>IFERROR(IF(#REF!="ﾎﾞｳﾘﾝｸﾞ","◎",IF(OR(#REF!="陸上",#REF!="水泳",#REF!="卓球",#REF!="ﾎﾞｯﾁｬ",#REF!="ﾌﾗｲﾝｸﾞﾃﾞｨｽｸ",#REF!="ｱｰﾁｪﾘｰ",#REF!="砲丸投4.0kg"),INDEX(判定,MATCH(リスト!X810,縦リスト,0),MATCH(#REF!,横リスト,0)),"")),"×")</f>
        <v>×</v>
      </c>
      <c r="Q810" s="10" t="e">
        <f>IF(#REF!="","",IFERROR(IF(AND(#REF!="知的",#REF!="陸上"),INDEX(判定２,MATCH(リスト!Z810,縦リスト２,0),MATCH(#REF!,横リスト,0)),"×"),""))</f>
        <v>#REF!</v>
      </c>
      <c r="R810" s="10" t="str">
        <f>IFERROR(IF(AND(#REF!="精神",#REF!="陸上"),INDEX(判定２,MATCH(リスト!Z810,縦リスト２,0),MATCH(M810,横リスト,0)),""),"×")</f>
        <v>×</v>
      </c>
      <c r="S810" s="10" t="e">
        <f>IF(OR(AND(#REF!="知的",#REF!="陸上"),R810="×"),Q810,P810)</f>
        <v>#REF!</v>
      </c>
      <c r="T810" s="8" t="str">
        <f t="shared" si="12"/>
        <v>　</v>
      </c>
      <c r="X81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10" s="272"/>
      <c r="Z810" s="272" t="e">
        <f>#REF!&amp;#REF!</f>
        <v>#REF!</v>
      </c>
      <c r="AA810" s="272"/>
    </row>
    <row r="811" spans="15:27" ht="14.25" x14ac:dyDescent="0.15">
      <c r="O811" s="10" t="e">
        <f>IF(OR(AND(#REF!="知的",#REF!="陸上"),R811="×"),Q811,P811)</f>
        <v>#REF!</v>
      </c>
      <c r="P811" s="10" t="str">
        <f>IFERROR(IF(#REF!="ﾎﾞｳﾘﾝｸﾞ","◎",IF(OR(#REF!="陸上",#REF!="水泳",#REF!="卓球",#REF!="ﾎﾞｯﾁｬ",#REF!="ﾌﾗｲﾝｸﾞﾃﾞｨｽｸ",#REF!="ｱｰﾁｪﾘｰ",#REF!="砲丸投4.0kg"),INDEX(判定,MATCH(リスト!X811,縦リスト,0),MATCH(#REF!,横リスト,0)),"")),"×")</f>
        <v>×</v>
      </c>
      <c r="Q811" s="10" t="e">
        <f>IF(#REF!="","",IFERROR(IF(AND(#REF!="知的",#REF!="陸上"),INDEX(判定２,MATCH(リスト!Z811,縦リスト２,0),MATCH(#REF!,横リスト,0)),"×"),""))</f>
        <v>#REF!</v>
      </c>
      <c r="R811" s="10" t="str">
        <f>IFERROR(IF(AND(#REF!="精神",#REF!="陸上"),INDEX(判定２,MATCH(リスト!Z811,縦リスト２,0),MATCH(M811,横リスト,0)),""),"×")</f>
        <v>×</v>
      </c>
      <c r="S811" s="10" t="e">
        <f>IF(OR(AND(#REF!="知的",#REF!="陸上"),R811="×"),Q811,P811)</f>
        <v>#REF!</v>
      </c>
      <c r="T811" s="8" t="str">
        <f t="shared" si="12"/>
        <v>　</v>
      </c>
      <c r="X81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11" s="272"/>
      <c r="Z811" s="272" t="e">
        <f>#REF!&amp;#REF!</f>
        <v>#REF!</v>
      </c>
      <c r="AA811" s="272"/>
    </row>
    <row r="812" spans="15:27" ht="14.25" x14ac:dyDescent="0.15">
      <c r="O812" s="10" t="e">
        <f>IF(OR(AND(#REF!="知的",#REF!="陸上"),R812="×"),Q812,P812)</f>
        <v>#REF!</v>
      </c>
      <c r="P812" s="10" t="str">
        <f>IFERROR(IF(#REF!="ﾎﾞｳﾘﾝｸﾞ","◎",IF(OR(#REF!="陸上",#REF!="水泳",#REF!="卓球",#REF!="ﾎﾞｯﾁｬ",#REF!="ﾌﾗｲﾝｸﾞﾃﾞｨｽｸ",#REF!="ｱｰﾁｪﾘｰ",#REF!="砲丸投4.0kg"),INDEX(判定,MATCH(リスト!X812,縦リスト,0),MATCH(#REF!,横リスト,0)),"")),"×")</f>
        <v>×</v>
      </c>
      <c r="Q812" s="10" t="e">
        <f>IF(#REF!="","",IFERROR(IF(AND(#REF!="知的",#REF!="陸上"),INDEX(判定２,MATCH(リスト!Z812,縦リスト２,0),MATCH(#REF!,横リスト,0)),"×"),""))</f>
        <v>#REF!</v>
      </c>
      <c r="R812" s="10" t="str">
        <f>IFERROR(IF(AND(#REF!="精神",#REF!="陸上"),INDEX(判定２,MATCH(リスト!Z812,縦リスト２,0),MATCH(M812,横リスト,0)),""),"×")</f>
        <v>×</v>
      </c>
      <c r="S812" s="10" t="e">
        <f>IF(OR(AND(#REF!="知的",#REF!="陸上"),R812="×"),Q812,P812)</f>
        <v>#REF!</v>
      </c>
      <c r="T812" s="8" t="str">
        <f t="shared" si="12"/>
        <v>　</v>
      </c>
      <c r="X81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12" s="272"/>
      <c r="Z812" s="272" t="e">
        <f>#REF!&amp;#REF!</f>
        <v>#REF!</v>
      </c>
      <c r="AA812" s="272"/>
    </row>
    <row r="813" spans="15:27" ht="14.25" x14ac:dyDescent="0.15">
      <c r="O813" s="10" t="e">
        <f>IF(OR(AND(#REF!="知的",#REF!="陸上"),R813="×"),Q813,P813)</f>
        <v>#REF!</v>
      </c>
      <c r="P813" s="10" t="str">
        <f>IFERROR(IF(#REF!="ﾎﾞｳﾘﾝｸﾞ","◎",IF(OR(#REF!="陸上",#REF!="水泳",#REF!="卓球",#REF!="ﾎﾞｯﾁｬ",#REF!="ﾌﾗｲﾝｸﾞﾃﾞｨｽｸ",#REF!="ｱｰﾁｪﾘｰ",#REF!="砲丸投4.0kg"),INDEX(判定,MATCH(リスト!X813,縦リスト,0),MATCH(#REF!,横リスト,0)),"")),"×")</f>
        <v>×</v>
      </c>
      <c r="Q813" s="10" t="e">
        <f>IF(#REF!="","",IFERROR(IF(AND(#REF!="知的",#REF!="陸上"),INDEX(判定２,MATCH(リスト!Z813,縦リスト２,0),MATCH(#REF!,横リスト,0)),"×"),""))</f>
        <v>#REF!</v>
      </c>
      <c r="R813" s="10" t="str">
        <f>IFERROR(IF(AND(#REF!="精神",#REF!="陸上"),INDEX(判定２,MATCH(リスト!Z813,縦リスト２,0),MATCH(M813,横リスト,0)),""),"×")</f>
        <v>×</v>
      </c>
      <c r="S813" s="10" t="e">
        <f>IF(OR(AND(#REF!="知的",#REF!="陸上"),R813="×"),Q813,P813)</f>
        <v>#REF!</v>
      </c>
      <c r="T813" s="8" t="str">
        <f t="shared" si="12"/>
        <v>　</v>
      </c>
      <c r="X81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13" s="272"/>
      <c r="Z813" s="272" t="e">
        <f>#REF!&amp;#REF!</f>
        <v>#REF!</v>
      </c>
      <c r="AA813" s="272"/>
    </row>
    <row r="814" spans="15:27" ht="14.25" x14ac:dyDescent="0.15">
      <c r="O814" s="10" t="e">
        <f>IF(OR(AND(#REF!="知的",#REF!="陸上"),R814="×"),Q814,P814)</f>
        <v>#REF!</v>
      </c>
      <c r="P814" s="10" t="str">
        <f>IFERROR(IF(#REF!="ﾎﾞｳﾘﾝｸﾞ","◎",IF(OR(#REF!="陸上",#REF!="水泳",#REF!="卓球",#REF!="ﾎﾞｯﾁｬ",#REF!="ﾌﾗｲﾝｸﾞﾃﾞｨｽｸ",#REF!="ｱｰﾁｪﾘｰ",#REF!="砲丸投4.0kg"),INDEX(判定,MATCH(リスト!X814,縦リスト,0),MATCH(#REF!,横リスト,0)),"")),"×")</f>
        <v>×</v>
      </c>
      <c r="Q814" s="10" t="e">
        <f>IF(#REF!="","",IFERROR(IF(AND(#REF!="知的",#REF!="陸上"),INDEX(判定２,MATCH(リスト!Z814,縦リスト２,0),MATCH(#REF!,横リスト,0)),"×"),""))</f>
        <v>#REF!</v>
      </c>
      <c r="R814" s="10" t="str">
        <f>IFERROR(IF(AND(#REF!="精神",#REF!="陸上"),INDEX(判定２,MATCH(リスト!Z814,縦リスト２,0),MATCH(M814,横リスト,0)),""),"×")</f>
        <v>×</v>
      </c>
      <c r="S814" s="10" t="e">
        <f>IF(OR(AND(#REF!="知的",#REF!="陸上"),R814="×"),Q814,P814)</f>
        <v>#REF!</v>
      </c>
      <c r="T814" s="8" t="str">
        <f t="shared" si="12"/>
        <v>　</v>
      </c>
      <c r="X81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14" s="272"/>
      <c r="Z814" s="272" t="e">
        <f>#REF!&amp;#REF!</f>
        <v>#REF!</v>
      </c>
      <c r="AA814" s="272"/>
    </row>
    <row r="815" spans="15:27" ht="14.25" x14ac:dyDescent="0.15">
      <c r="O815" s="10" t="e">
        <f>IF(OR(AND(#REF!="知的",#REF!="陸上"),R815="×"),Q815,P815)</f>
        <v>#REF!</v>
      </c>
      <c r="P815" s="10" t="str">
        <f>IFERROR(IF(#REF!="ﾎﾞｳﾘﾝｸﾞ","◎",IF(OR(#REF!="陸上",#REF!="水泳",#REF!="卓球",#REF!="ﾎﾞｯﾁｬ",#REF!="ﾌﾗｲﾝｸﾞﾃﾞｨｽｸ",#REF!="ｱｰﾁｪﾘｰ",#REF!="砲丸投4.0kg"),INDEX(判定,MATCH(リスト!X815,縦リスト,0),MATCH(#REF!,横リスト,0)),"")),"×")</f>
        <v>×</v>
      </c>
      <c r="Q815" s="10" t="e">
        <f>IF(#REF!="","",IFERROR(IF(AND(#REF!="知的",#REF!="陸上"),INDEX(判定２,MATCH(リスト!Z815,縦リスト２,0),MATCH(#REF!,横リスト,0)),"×"),""))</f>
        <v>#REF!</v>
      </c>
      <c r="R815" s="10" t="str">
        <f>IFERROR(IF(AND(#REF!="精神",#REF!="陸上"),INDEX(判定２,MATCH(リスト!Z815,縦リスト２,0),MATCH(M815,横リスト,0)),""),"×")</f>
        <v>×</v>
      </c>
      <c r="S815" s="10" t="e">
        <f>IF(OR(AND(#REF!="知的",#REF!="陸上"),R815="×"),Q815,P815)</f>
        <v>#REF!</v>
      </c>
      <c r="T815" s="8" t="str">
        <f t="shared" si="12"/>
        <v>　</v>
      </c>
      <c r="X81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15" s="272"/>
      <c r="Z815" s="272" t="e">
        <f>#REF!&amp;#REF!</f>
        <v>#REF!</v>
      </c>
      <c r="AA815" s="272"/>
    </row>
    <row r="816" spans="15:27" ht="14.25" x14ac:dyDescent="0.15">
      <c r="O816" s="10" t="e">
        <f>IF(OR(AND(#REF!="知的",#REF!="陸上"),R816="×"),Q816,P816)</f>
        <v>#REF!</v>
      </c>
      <c r="P816" s="10" t="str">
        <f>IFERROR(IF(#REF!="ﾎﾞｳﾘﾝｸﾞ","◎",IF(OR(#REF!="陸上",#REF!="水泳",#REF!="卓球",#REF!="ﾎﾞｯﾁｬ",#REF!="ﾌﾗｲﾝｸﾞﾃﾞｨｽｸ",#REF!="ｱｰﾁｪﾘｰ",#REF!="砲丸投4.0kg"),INDEX(判定,MATCH(リスト!X816,縦リスト,0),MATCH(#REF!,横リスト,0)),"")),"×")</f>
        <v>×</v>
      </c>
      <c r="Q816" s="10" t="e">
        <f>IF(#REF!="","",IFERROR(IF(AND(#REF!="知的",#REF!="陸上"),INDEX(判定２,MATCH(リスト!Z816,縦リスト２,0),MATCH(#REF!,横リスト,0)),"×"),""))</f>
        <v>#REF!</v>
      </c>
      <c r="R816" s="10" t="str">
        <f>IFERROR(IF(AND(#REF!="精神",#REF!="陸上"),INDEX(判定２,MATCH(リスト!Z816,縦リスト２,0),MATCH(M816,横リスト,0)),""),"×")</f>
        <v>×</v>
      </c>
      <c r="S816" s="10" t="e">
        <f>IF(OR(AND(#REF!="知的",#REF!="陸上"),R816="×"),Q816,P816)</f>
        <v>#REF!</v>
      </c>
      <c r="T816" s="8" t="str">
        <f t="shared" si="12"/>
        <v>　</v>
      </c>
      <c r="X81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16" s="272"/>
      <c r="Z816" s="272" t="e">
        <f>#REF!&amp;#REF!</f>
        <v>#REF!</v>
      </c>
      <c r="AA816" s="272"/>
    </row>
    <row r="817" spans="15:27" ht="14.25" x14ac:dyDescent="0.15">
      <c r="O817" s="10" t="e">
        <f>IF(OR(AND(#REF!="知的",#REF!="陸上"),R817="×"),Q817,P817)</f>
        <v>#REF!</v>
      </c>
      <c r="P817" s="10" t="str">
        <f>IFERROR(IF(#REF!="ﾎﾞｳﾘﾝｸﾞ","◎",IF(OR(#REF!="陸上",#REF!="水泳",#REF!="卓球",#REF!="ﾎﾞｯﾁｬ",#REF!="ﾌﾗｲﾝｸﾞﾃﾞｨｽｸ",#REF!="ｱｰﾁｪﾘｰ",#REF!="砲丸投4.0kg"),INDEX(判定,MATCH(リスト!X817,縦リスト,0),MATCH(#REF!,横リスト,0)),"")),"×")</f>
        <v>×</v>
      </c>
      <c r="Q817" s="10" t="e">
        <f>IF(#REF!="","",IFERROR(IF(AND(#REF!="知的",#REF!="陸上"),INDEX(判定２,MATCH(リスト!Z817,縦リスト２,0),MATCH(#REF!,横リスト,0)),"×"),""))</f>
        <v>#REF!</v>
      </c>
      <c r="R817" s="10" t="str">
        <f>IFERROR(IF(AND(#REF!="精神",#REF!="陸上"),INDEX(判定２,MATCH(リスト!Z817,縦リスト２,0),MATCH(M817,横リスト,0)),""),"×")</f>
        <v>×</v>
      </c>
      <c r="S817" s="10" t="e">
        <f>IF(OR(AND(#REF!="知的",#REF!="陸上"),R817="×"),Q817,P817)</f>
        <v>#REF!</v>
      </c>
      <c r="T817" s="8" t="str">
        <f t="shared" si="12"/>
        <v>　</v>
      </c>
      <c r="X81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17" s="272"/>
      <c r="Z817" s="272" t="e">
        <f>#REF!&amp;#REF!</f>
        <v>#REF!</v>
      </c>
      <c r="AA817" s="272"/>
    </row>
    <row r="818" spans="15:27" ht="14.25" x14ac:dyDescent="0.15">
      <c r="O818" s="10" t="e">
        <f>IF(OR(AND(#REF!="知的",#REF!="陸上"),R818="×"),Q818,P818)</f>
        <v>#REF!</v>
      </c>
      <c r="P818" s="10" t="str">
        <f>IFERROR(IF(#REF!="ﾎﾞｳﾘﾝｸﾞ","◎",IF(OR(#REF!="陸上",#REF!="水泳",#REF!="卓球",#REF!="ﾎﾞｯﾁｬ",#REF!="ﾌﾗｲﾝｸﾞﾃﾞｨｽｸ",#REF!="ｱｰﾁｪﾘｰ",#REF!="砲丸投4.0kg"),INDEX(判定,MATCH(リスト!X818,縦リスト,0),MATCH(#REF!,横リスト,0)),"")),"×")</f>
        <v>×</v>
      </c>
      <c r="Q818" s="10" t="e">
        <f>IF(#REF!="","",IFERROR(IF(AND(#REF!="知的",#REF!="陸上"),INDEX(判定２,MATCH(リスト!Z818,縦リスト２,0),MATCH(#REF!,横リスト,0)),"×"),""))</f>
        <v>#REF!</v>
      </c>
      <c r="R818" s="10" t="str">
        <f>IFERROR(IF(AND(#REF!="精神",#REF!="陸上"),INDEX(判定２,MATCH(リスト!Z818,縦リスト２,0),MATCH(M818,横リスト,0)),""),"×")</f>
        <v>×</v>
      </c>
      <c r="S818" s="10" t="e">
        <f>IF(OR(AND(#REF!="知的",#REF!="陸上"),R818="×"),Q818,P818)</f>
        <v>#REF!</v>
      </c>
      <c r="T818" s="8" t="str">
        <f t="shared" si="12"/>
        <v>　</v>
      </c>
      <c r="X81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18" s="272"/>
      <c r="Z818" s="272" t="e">
        <f>#REF!&amp;#REF!</f>
        <v>#REF!</v>
      </c>
      <c r="AA818" s="272"/>
    </row>
    <row r="819" spans="15:27" ht="14.25" x14ac:dyDescent="0.15">
      <c r="O819" s="10" t="e">
        <f>IF(OR(AND(#REF!="知的",#REF!="陸上"),R819="×"),Q819,P819)</f>
        <v>#REF!</v>
      </c>
      <c r="P819" s="10" t="str">
        <f>IFERROR(IF(#REF!="ﾎﾞｳﾘﾝｸﾞ","◎",IF(OR(#REF!="陸上",#REF!="水泳",#REF!="卓球",#REF!="ﾎﾞｯﾁｬ",#REF!="ﾌﾗｲﾝｸﾞﾃﾞｨｽｸ",#REF!="ｱｰﾁｪﾘｰ",#REF!="砲丸投4.0kg"),INDEX(判定,MATCH(リスト!X819,縦リスト,0),MATCH(#REF!,横リスト,0)),"")),"×")</f>
        <v>×</v>
      </c>
      <c r="Q819" s="10" t="e">
        <f>IF(#REF!="","",IFERROR(IF(AND(#REF!="知的",#REF!="陸上"),INDEX(判定２,MATCH(リスト!Z819,縦リスト２,0),MATCH(#REF!,横リスト,0)),"×"),""))</f>
        <v>#REF!</v>
      </c>
      <c r="R819" s="10" t="str">
        <f>IFERROR(IF(AND(#REF!="精神",#REF!="陸上"),INDEX(判定２,MATCH(リスト!Z819,縦リスト２,0),MATCH(M819,横リスト,0)),""),"×")</f>
        <v>×</v>
      </c>
      <c r="S819" s="10" t="e">
        <f>IF(OR(AND(#REF!="知的",#REF!="陸上"),R819="×"),Q819,P819)</f>
        <v>#REF!</v>
      </c>
      <c r="T819" s="8" t="str">
        <f t="shared" si="12"/>
        <v>　</v>
      </c>
      <c r="X81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19" s="272"/>
      <c r="Z819" s="272" t="e">
        <f>#REF!&amp;#REF!</f>
        <v>#REF!</v>
      </c>
      <c r="AA819" s="272"/>
    </row>
    <row r="820" spans="15:27" ht="14.25" x14ac:dyDescent="0.15">
      <c r="O820" s="10" t="e">
        <f>IF(OR(AND(#REF!="知的",#REF!="陸上"),R820="×"),Q820,P820)</f>
        <v>#REF!</v>
      </c>
      <c r="P820" s="10" t="str">
        <f>IFERROR(IF(#REF!="ﾎﾞｳﾘﾝｸﾞ","◎",IF(OR(#REF!="陸上",#REF!="水泳",#REF!="卓球",#REF!="ﾎﾞｯﾁｬ",#REF!="ﾌﾗｲﾝｸﾞﾃﾞｨｽｸ",#REF!="ｱｰﾁｪﾘｰ",#REF!="砲丸投4.0kg"),INDEX(判定,MATCH(リスト!X820,縦リスト,0),MATCH(#REF!,横リスト,0)),"")),"×")</f>
        <v>×</v>
      </c>
      <c r="Q820" s="10" t="e">
        <f>IF(#REF!="","",IFERROR(IF(AND(#REF!="知的",#REF!="陸上"),INDEX(判定２,MATCH(リスト!Z820,縦リスト２,0),MATCH(#REF!,横リスト,0)),"×"),""))</f>
        <v>#REF!</v>
      </c>
      <c r="R820" s="10" t="str">
        <f>IFERROR(IF(AND(#REF!="精神",#REF!="陸上"),INDEX(判定２,MATCH(リスト!Z820,縦リスト２,0),MATCH(M820,横リスト,0)),""),"×")</f>
        <v>×</v>
      </c>
      <c r="S820" s="10" t="e">
        <f>IF(OR(AND(#REF!="知的",#REF!="陸上"),R820="×"),Q820,P820)</f>
        <v>#REF!</v>
      </c>
      <c r="T820" s="8" t="str">
        <f t="shared" si="12"/>
        <v>　</v>
      </c>
      <c r="X82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20" s="272"/>
      <c r="Z820" s="272" t="e">
        <f>#REF!&amp;#REF!</f>
        <v>#REF!</v>
      </c>
      <c r="AA820" s="272"/>
    </row>
    <row r="821" spans="15:27" ht="14.25" x14ac:dyDescent="0.15">
      <c r="O821" s="10" t="e">
        <f>IF(OR(AND(#REF!="知的",#REF!="陸上"),R821="×"),Q821,P821)</f>
        <v>#REF!</v>
      </c>
      <c r="P821" s="10" t="str">
        <f>IFERROR(IF(#REF!="ﾎﾞｳﾘﾝｸﾞ","◎",IF(OR(#REF!="陸上",#REF!="水泳",#REF!="卓球",#REF!="ﾎﾞｯﾁｬ",#REF!="ﾌﾗｲﾝｸﾞﾃﾞｨｽｸ",#REF!="ｱｰﾁｪﾘｰ",#REF!="砲丸投4.0kg"),INDEX(判定,MATCH(リスト!X821,縦リスト,0),MATCH(#REF!,横リスト,0)),"")),"×")</f>
        <v>×</v>
      </c>
      <c r="Q821" s="10" t="e">
        <f>IF(#REF!="","",IFERROR(IF(AND(#REF!="知的",#REF!="陸上"),INDEX(判定２,MATCH(リスト!Z821,縦リスト２,0),MATCH(#REF!,横リスト,0)),"×"),""))</f>
        <v>#REF!</v>
      </c>
      <c r="R821" s="10" t="str">
        <f>IFERROR(IF(AND(#REF!="精神",#REF!="陸上"),INDEX(判定２,MATCH(リスト!Z821,縦リスト２,0),MATCH(M821,横リスト,0)),""),"×")</f>
        <v>×</v>
      </c>
      <c r="S821" s="10" t="e">
        <f>IF(OR(AND(#REF!="知的",#REF!="陸上"),R821="×"),Q821,P821)</f>
        <v>#REF!</v>
      </c>
      <c r="T821" s="8" t="str">
        <f t="shared" si="12"/>
        <v>　</v>
      </c>
      <c r="X82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21" s="272"/>
      <c r="Z821" s="272" t="e">
        <f>#REF!&amp;#REF!</f>
        <v>#REF!</v>
      </c>
      <c r="AA821" s="272"/>
    </row>
    <row r="822" spans="15:27" ht="14.25" x14ac:dyDescent="0.15">
      <c r="O822" s="10" t="e">
        <f>IF(OR(AND(#REF!="知的",#REF!="陸上"),R822="×"),Q822,P822)</f>
        <v>#REF!</v>
      </c>
      <c r="P822" s="10" t="str">
        <f>IFERROR(IF(#REF!="ﾎﾞｳﾘﾝｸﾞ","◎",IF(OR(#REF!="陸上",#REF!="水泳",#REF!="卓球",#REF!="ﾎﾞｯﾁｬ",#REF!="ﾌﾗｲﾝｸﾞﾃﾞｨｽｸ",#REF!="ｱｰﾁｪﾘｰ",#REF!="砲丸投4.0kg"),INDEX(判定,MATCH(リスト!X822,縦リスト,0),MATCH(#REF!,横リスト,0)),"")),"×")</f>
        <v>×</v>
      </c>
      <c r="Q822" s="10" t="e">
        <f>IF(#REF!="","",IFERROR(IF(AND(#REF!="知的",#REF!="陸上"),INDEX(判定２,MATCH(リスト!Z822,縦リスト２,0),MATCH(#REF!,横リスト,0)),"×"),""))</f>
        <v>#REF!</v>
      </c>
      <c r="R822" s="10" t="str">
        <f>IFERROR(IF(AND(#REF!="精神",#REF!="陸上"),INDEX(判定２,MATCH(リスト!Z822,縦リスト２,0),MATCH(M822,横リスト,0)),""),"×")</f>
        <v>×</v>
      </c>
      <c r="S822" s="10" t="e">
        <f>IF(OR(AND(#REF!="知的",#REF!="陸上"),R822="×"),Q822,P822)</f>
        <v>#REF!</v>
      </c>
      <c r="T822" s="8" t="str">
        <f t="shared" si="12"/>
        <v>　</v>
      </c>
      <c r="X82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22" s="272"/>
      <c r="Z822" s="272" t="e">
        <f>#REF!&amp;#REF!</f>
        <v>#REF!</v>
      </c>
      <c r="AA822" s="272"/>
    </row>
    <row r="823" spans="15:27" ht="14.25" x14ac:dyDescent="0.15">
      <c r="O823" s="10" t="e">
        <f>IF(OR(AND(#REF!="知的",#REF!="陸上"),R823="×"),Q823,P823)</f>
        <v>#REF!</v>
      </c>
      <c r="P823" s="10" t="str">
        <f>IFERROR(IF(#REF!="ﾎﾞｳﾘﾝｸﾞ","◎",IF(OR(#REF!="陸上",#REF!="水泳",#REF!="卓球",#REF!="ﾎﾞｯﾁｬ",#REF!="ﾌﾗｲﾝｸﾞﾃﾞｨｽｸ",#REF!="ｱｰﾁｪﾘｰ",#REF!="砲丸投4.0kg"),INDEX(判定,MATCH(リスト!X823,縦リスト,0),MATCH(#REF!,横リスト,0)),"")),"×")</f>
        <v>×</v>
      </c>
      <c r="Q823" s="10" t="e">
        <f>IF(#REF!="","",IFERROR(IF(AND(#REF!="知的",#REF!="陸上"),INDEX(判定２,MATCH(リスト!Z823,縦リスト２,0),MATCH(#REF!,横リスト,0)),"×"),""))</f>
        <v>#REF!</v>
      </c>
      <c r="R823" s="10" t="str">
        <f>IFERROR(IF(AND(#REF!="精神",#REF!="陸上"),INDEX(判定２,MATCH(リスト!Z823,縦リスト２,0),MATCH(M823,横リスト,0)),""),"×")</f>
        <v>×</v>
      </c>
      <c r="S823" s="10" t="e">
        <f>IF(OR(AND(#REF!="知的",#REF!="陸上"),R823="×"),Q823,P823)</f>
        <v>#REF!</v>
      </c>
      <c r="T823" s="8" t="str">
        <f t="shared" si="12"/>
        <v>　</v>
      </c>
      <c r="X82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23" s="272"/>
      <c r="Z823" s="272" t="e">
        <f>#REF!&amp;#REF!</f>
        <v>#REF!</v>
      </c>
      <c r="AA823" s="272"/>
    </row>
    <row r="824" spans="15:27" ht="14.25" x14ac:dyDescent="0.15">
      <c r="O824" s="10" t="e">
        <f>IF(OR(AND(#REF!="知的",#REF!="陸上"),R824="×"),Q824,P824)</f>
        <v>#REF!</v>
      </c>
      <c r="P824" s="10" t="str">
        <f>IFERROR(IF(#REF!="ﾎﾞｳﾘﾝｸﾞ","◎",IF(OR(#REF!="陸上",#REF!="水泳",#REF!="卓球",#REF!="ﾎﾞｯﾁｬ",#REF!="ﾌﾗｲﾝｸﾞﾃﾞｨｽｸ",#REF!="ｱｰﾁｪﾘｰ",#REF!="砲丸投4.0kg"),INDEX(判定,MATCH(リスト!X824,縦リスト,0),MATCH(#REF!,横リスト,0)),"")),"×")</f>
        <v>×</v>
      </c>
      <c r="Q824" s="10" t="e">
        <f>IF(#REF!="","",IFERROR(IF(AND(#REF!="知的",#REF!="陸上"),INDEX(判定２,MATCH(リスト!Z824,縦リスト２,0),MATCH(#REF!,横リスト,0)),"×"),""))</f>
        <v>#REF!</v>
      </c>
      <c r="R824" s="10" t="str">
        <f>IFERROR(IF(AND(#REF!="精神",#REF!="陸上"),INDEX(判定２,MATCH(リスト!Z824,縦リスト２,0),MATCH(M824,横リスト,0)),""),"×")</f>
        <v>×</v>
      </c>
      <c r="S824" s="10" t="e">
        <f>IF(OR(AND(#REF!="知的",#REF!="陸上"),R824="×"),Q824,P824)</f>
        <v>#REF!</v>
      </c>
      <c r="T824" s="8" t="str">
        <f t="shared" si="12"/>
        <v>　</v>
      </c>
      <c r="X82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24" s="272"/>
      <c r="Z824" s="272" t="e">
        <f>#REF!&amp;#REF!</f>
        <v>#REF!</v>
      </c>
      <c r="AA824" s="272"/>
    </row>
    <row r="825" spans="15:27" ht="14.25" x14ac:dyDescent="0.15">
      <c r="O825" s="10" t="e">
        <f>IF(OR(AND(#REF!="知的",#REF!="陸上"),R825="×"),Q825,P825)</f>
        <v>#REF!</v>
      </c>
      <c r="P825" s="10" t="str">
        <f>IFERROR(IF(#REF!="ﾎﾞｳﾘﾝｸﾞ","◎",IF(OR(#REF!="陸上",#REF!="水泳",#REF!="卓球",#REF!="ﾎﾞｯﾁｬ",#REF!="ﾌﾗｲﾝｸﾞﾃﾞｨｽｸ",#REF!="ｱｰﾁｪﾘｰ",#REF!="砲丸投4.0kg"),INDEX(判定,MATCH(リスト!X825,縦リスト,0),MATCH(#REF!,横リスト,0)),"")),"×")</f>
        <v>×</v>
      </c>
      <c r="Q825" s="10" t="e">
        <f>IF(#REF!="","",IFERROR(IF(AND(#REF!="知的",#REF!="陸上"),INDEX(判定２,MATCH(リスト!Z825,縦リスト２,0),MATCH(#REF!,横リスト,0)),"×"),""))</f>
        <v>#REF!</v>
      </c>
      <c r="R825" s="10" t="str">
        <f>IFERROR(IF(AND(#REF!="精神",#REF!="陸上"),INDEX(判定２,MATCH(リスト!Z825,縦リスト２,0),MATCH(M825,横リスト,0)),""),"×")</f>
        <v>×</v>
      </c>
      <c r="S825" s="10" t="e">
        <f>IF(OR(AND(#REF!="知的",#REF!="陸上"),R825="×"),Q825,P825)</f>
        <v>#REF!</v>
      </c>
      <c r="T825" s="8" t="str">
        <f t="shared" si="12"/>
        <v>　</v>
      </c>
      <c r="X82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25" s="272"/>
      <c r="Z825" s="272" t="e">
        <f>#REF!&amp;#REF!</f>
        <v>#REF!</v>
      </c>
      <c r="AA825" s="272"/>
    </row>
    <row r="826" spans="15:27" ht="14.25" x14ac:dyDescent="0.15">
      <c r="O826" s="10" t="e">
        <f>IF(OR(AND(#REF!="知的",#REF!="陸上"),R826="×"),Q826,P826)</f>
        <v>#REF!</v>
      </c>
      <c r="P826" s="10" t="str">
        <f>IFERROR(IF(#REF!="ﾎﾞｳﾘﾝｸﾞ","◎",IF(OR(#REF!="陸上",#REF!="水泳",#REF!="卓球",#REF!="ﾎﾞｯﾁｬ",#REF!="ﾌﾗｲﾝｸﾞﾃﾞｨｽｸ",#REF!="ｱｰﾁｪﾘｰ",#REF!="砲丸投4.0kg"),INDEX(判定,MATCH(リスト!X826,縦リスト,0),MATCH(#REF!,横リスト,0)),"")),"×")</f>
        <v>×</v>
      </c>
      <c r="Q826" s="10" t="e">
        <f>IF(#REF!="","",IFERROR(IF(AND(#REF!="知的",#REF!="陸上"),INDEX(判定２,MATCH(リスト!Z826,縦リスト２,0),MATCH(#REF!,横リスト,0)),"×"),""))</f>
        <v>#REF!</v>
      </c>
      <c r="R826" s="10" t="str">
        <f>IFERROR(IF(AND(#REF!="精神",#REF!="陸上"),INDEX(判定２,MATCH(リスト!Z826,縦リスト２,0),MATCH(M826,横リスト,0)),""),"×")</f>
        <v>×</v>
      </c>
      <c r="S826" s="10" t="e">
        <f>IF(OR(AND(#REF!="知的",#REF!="陸上"),R826="×"),Q826,P826)</f>
        <v>#REF!</v>
      </c>
      <c r="T826" s="8" t="str">
        <f t="shared" si="12"/>
        <v>　</v>
      </c>
      <c r="X82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26" s="272"/>
      <c r="Z826" s="272" t="e">
        <f>#REF!&amp;#REF!</f>
        <v>#REF!</v>
      </c>
      <c r="AA826" s="272"/>
    </row>
    <row r="827" spans="15:27" ht="14.25" x14ac:dyDescent="0.15">
      <c r="O827" s="10" t="e">
        <f>IF(OR(AND(#REF!="知的",#REF!="陸上"),R827="×"),Q827,P827)</f>
        <v>#REF!</v>
      </c>
      <c r="P827" s="10" t="str">
        <f>IFERROR(IF(#REF!="ﾎﾞｳﾘﾝｸﾞ","◎",IF(OR(#REF!="陸上",#REF!="水泳",#REF!="卓球",#REF!="ﾎﾞｯﾁｬ",#REF!="ﾌﾗｲﾝｸﾞﾃﾞｨｽｸ",#REF!="ｱｰﾁｪﾘｰ",#REF!="砲丸投4.0kg"),INDEX(判定,MATCH(リスト!X827,縦リスト,0),MATCH(#REF!,横リスト,0)),"")),"×")</f>
        <v>×</v>
      </c>
      <c r="Q827" s="10" t="e">
        <f>IF(#REF!="","",IFERROR(IF(AND(#REF!="知的",#REF!="陸上"),INDEX(判定２,MATCH(リスト!Z827,縦リスト２,0),MATCH(#REF!,横リスト,0)),"×"),""))</f>
        <v>#REF!</v>
      </c>
      <c r="R827" s="10" t="str">
        <f>IFERROR(IF(AND(#REF!="精神",#REF!="陸上"),INDEX(判定２,MATCH(リスト!Z827,縦リスト２,0),MATCH(M827,横リスト,0)),""),"×")</f>
        <v>×</v>
      </c>
      <c r="S827" s="10" t="e">
        <f>IF(OR(AND(#REF!="知的",#REF!="陸上"),R827="×"),Q827,P827)</f>
        <v>#REF!</v>
      </c>
      <c r="T827" s="8" t="str">
        <f t="shared" si="12"/>
        <v>　</v>
      </c>
      <c r="X82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27" s="272"/>
      <c r="Z827" s="272" t="e">
        <f>#REF!&amp;#REF!</f>
        <v>#REF!</v>
      </c>
      <c r="AA827" s="272"/>
    </row>
    <row r="828" spans="15:27" ht="14.25" x14ac:dyDescent="0.15">
      <c r="O828" s="10" t="e">
        <f>IF(OR(AND(#REF!="知的",#REF!="陸上"),R828="×"),Q828,P828)</f>
        <v>#REF!</v>
      </c>
      <c r="P828" s="10" t="str">
        <f>IFERROR(IF(#REF!="ﾎﾞｳﾘﾝｸﾞ","◎",IF(OR(#REF!="陸上",#REF!="水泳",#REF!="卓球",#REF!="ﾎﾞｯﾁｬ",#REF!="ﾌﾗｲﾝｸﾞﾃﾞｨｽｸ",#REF!="ｱｰﾁｪﾘｰ",#REF!="砲丸投4.0kg"),INDEX(判定,MATCH(リスト!X828,縦リスト,0),MATCH(#REF!,横リスト,0)),"")),"×")</f>
        <v>×</v>
      </c>
      <c r="Q828" s="10" t="e">
        <f>IF(#REF!="","",IFERROR(IF(AND(#REF!="知的",#REF!="陸上"),INDEX(判定２,MATCH(リスト!Z828,縦リスト２,0),MATCH(#REF!,横リスト,0)),"×"),""))</f>
        <v>#REF!</v>
      </c>
      <c r="R828" s="10" t="str">
        <f>IFERROR(IF(AND(#REF!="精神",#REF!="陸上"),INDEX(判定２,MATCH(リスト!Z828,縦リスト２,0),MATCH(M828,横リスト,0)),""),"×")</f>
        <v>×</v>
      </c>
      <c r="S828" s="10" t="e">
        <f>IF(OR(AND(#REF!="知的",#REF!="陸上"),R828="×"),Q828,P828)</f>
        <v>#REF!</v>
      </c>
      <c r="T828" s="8" t="str">
        <f t="shared" si="12"/>
        <v>　</v>
      </c>
      <c r="X82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28" s="272"/>
      <c r="Z828" s="272" t="e">
        <f>#REF!&amp;#REF!</f>
        <v>#REF!</v>
      </c>
      <c r="AA828" s="272"/>
    </row>
    <row r="829" spans="15:27" ht="14.25" x14ac:dyDescent="0.15">
      <c r="O829" s="10" t="e">
        <f>IF(OR(AND(#REF!="知的",#REF!="陸上"),R829="×"),Q829,P829)</f>
        <v>#REF!</v>
      </c>
      <c r="P829" s="10" t="str">
        <f>IFERROR(IF(#REF!="ﾎﾞｳﾘﾝｸﾞ","◎",IF(OR(#REF!="陸上",#REF!="水泳",#REF!="卓球",#REF!="ﾎﾞｯﾁｬ",#REF!="ﾌﾗｲﾝｸﾞﾃﾞｨｽｸ",#REF!="ｱｰﾁｪﾘｰ",#REF!="砲丸投4.0kg"),INDEX(判定,MATCH(リスト!X829,縦リスト,0),MATCH(#REF!,横リスト,0)),"")),"×")</f>
        <v>×</v>
      </c>
      <c r="Q829" s="10" t="e">
        <f>IF(#REF!="","",IFERROR(IF(AND(#REF!="知的",#REF!="陸上"),INDEX(判定２,MATCH(リスト!Z829,縦リスト２,0),MATCH(#REF!,横リスト,0)),"×"),""))</f>
        <v>#REF!</v>
      </c>
      <c r="R829" s="10" t="str">
        <f>IFERROR(IF(AND(#REF!="精神",#REF!="陸上"),INDEX(判定２,MATCH(リスト!Z829,縦リスト２,0),MATCH(M829,横リスト,0)),""),"×")</f>
        <v>×</v>
      </c>
      <c r="S829" s="10" t="e">
        <f>IF(OR(AND(#REF!="知的",#REF!="陸上"),R829="×"),Q829,P829)</f>
        <v>#REF!</v>
      </c>
      <c r="T829" s="8" t="str">
        <f t="shared" si="12"/>
        <v>　</v>
      </c>
      <c r="X82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29" s="272"/>
      <c r="Z829" s="272" t="e">
        <f>#REF!&amp;#REF!</f>
        <v>#REF!</v>
      </c>
      <c r="AA829" s="272"/>
    </row>
    <row r="830" spans="15:27" ht="14.25" x14ac:dyDescent="0.15">
      <c r="O830" s="10" t="e">
        <f>IF(OR(AND(#REF!="知的",#REF!="陸上"),R830="×"),Q830,P830)</f>
        <v>#REF!</v>
      </c>
      <c r="P830" s="10" t="str">
        <f>IFERROR(IF(#REF!="ﾎﾞｳﾘﾝｸﾞ","◎",IF(OR(#REF!="陸上",#REF!="水泳",#REF!="卓球",#REF!="ﾎﾞｯﾁｬ",#REF!="ﾌﾗｲﾝｸﾞﾃﾞｨｽｸ",#REF!="ｱｰﾁｪﾘｰ",#REF!="砲丸投4.0kg"),INDEX(判定,MATCH(リスト!X830,縦リスト,0),MATCH(#REF!,横リスト,0)),"")),"×")</f>
        <v>×</v>
      </c>
      <c r="Q830" s="10" t="e">
        <f>IF(#REF!="","",IFERROR(IF(AND(#REF!="知的",#REF!="陸上"),INDEX(判定２,MATCH(リスト!Z830,縦リスト２,0),MATCH(#REF!,横リスト,0)),"×"),""))</f>
        <v>#REF!</v>
      </c>
      <c r="R830" s="10" t="str">
        <f>IFERROR(IF(AND(#REF!="精神",#REF!="陸上"),INDEX(判定２,MATCH(リスト!Z830,縦リスト２,0),MATCH(M830,横リスト,0)),""),"×")</f>
        <v>×</v>
      </c>
      <c r="S830" s="10" t="e">
        <f>IF(OR(AND(#REF!="知的",#REF!="陸上"),R830="×"),Q830,P830)</f>
        <v>#REF!</v>
      </c>
      <c r="T830" s="8" t="str">
        <f t="shared" si="12"/>
        <v>　</v>
      </c>
      <c r="X83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30" s="272"/>
      <c r="Z830" s="272" t="e">
        <f>#REF!&amp;#REF!</f>
        <v>#REF!</v>
      </c>
      <c r="AA830" s="272"/>
    </row>
    <row r="831" spans="15:27" ht="14.25" x14ac:dyDescent="0.15">
      <c r="O831" s="10" t="e">
        <f>IF(OR(AND(#REF!="知的",#REF!="陸上"),R831="×"),Q831,P831)</f>
        <v>#REF!</v>
      </c>
      <c r="P831" s="10" t="str">
        <f>IFERROR(IF(#REF!="ﾎﾞｳﾘﾝｸﾞ","◎",IF(OR(#REF!="陸上",#REF!="水泳",#REF!="卓球",#REF!="ﾎﾞｯﾁｬ",#REF!="ﾌﾗｲﾝｸﾞﾃﾞｨｽｸ",#REF!="ｱｰﾁｪﾘｰ",#REF!="砲丸投4.0kg"),INDEX(判定,MATCH(リスト!X831,縦リスト,0),MATCH(#REF!,横リスト,0)),"")),"×")</f>
        <v>×</v>
      </c>
      <c r="Q831" s="10" t="e">
        <f>IF(#REF!="","",IFERROR(IF(AND(#REF!="知的",#REF!="陸上"),INDEX(判定２,MATCH(リスト!Z831,縦リスト２,0),MATCH(#REF!,横リスト,0)),"×"),""))</f>
        <v>#REF!</v>
      </c>
      <c r="R831" s="10" t="str">
        <f>IFERROR(IF(AND(#REF!="精神",#REF!="陸上"),INDEX(判定２,MATCH(リスト!Z831,縦リスト２,0),MATCH(M831,横リスト,0)),""),"×")</f>
        <v>×</v>
      </c>
      <c r="S831" s="10" t="e">
        <f>IF(OR(AND(#REF!="知的",#REF!="陸上"),R831="×"),Q831,P831)</f>
        <v>#REF!</v>
      </c>
      <c r="T831" s="8" t="str">
        <f t="shared" si="12"/>
        <v>　</v>
      </c>
      <c r="X83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31" s="272"/>
      <c r="Z831" s="272" t="e">
        <f>#REF!&amp;#REF!</f>
        <v>#REF!</v>
      </c>
      <c r="AA831" s="272"/>
    </row>
    <row r="832" spans="15:27" ht="14.25" x14ac:dyDescent="0.15">
      <c r="O832" s="10" t="e">
        <f>IF(OR(AND(#REF!="知的",#REF!="陸上"),R832="×"),Q832,P832)</f>
        <v>#REF!</v>
      </c>
      <c r="P832" s="10" t="str">
        <f>IFERROR(IF(#REF!="ﾎﾞｳﾘﾝｸﾞ","◎",IF(OR(#REF!="陸上",#REF!="水泳",#REF!="卓球",#REF!="ﾎﾞｯﾁｬ",#REF!="ﾌﾗｲﾝｸﾞﾃﾞｨｽｸ",#REF!="ｱｰﾁｪﾘｰ",#REF!="砲丸投4.0kg"),INDEX(判定,MATCH(リスト!X832,縦リスト,0),MATCH(#REF!,横リスト,0)),"")),"×")</f>
        <v>×</v>
      </c>
      <c r="Q832" s="10" t="e">
        <f>IF(#REF!="","",IFERROR(IF(AND(#REF!="知的",#REF!="陸上"),INDEX(判定２,MATCH(リスト!Z832,縦リスト２,0),MATCH(#REF!,横リスト,0)),"×"),""))</f>
        <v>#REF!</v>
      </c>
      <c r="R832" s="10" t="str">
        <f>IFERROR(IF(AND(#REF!="精神",#REF!="陸上"),INDEX(判定２,MATCH(リスト!Z832,縦リスト２,0),MATCH(M832,横リスト,0)),""),"×")</f>
        <v>×</v>
      </c>
      <c r="S832" s="10" t="e">
        <f>IF(OR(AND(#REF!="知的",#REF!="陸上"),R832="×"),Q832,P832)</f>
        <v>#REF!</v>
      </c>
      <c r="T832" s="8" t="str">
        <f t="shared" si="12"/>
        <v>　</v>
      </c>
      <c r="X83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32" s="272"/>
      <c r="Z832" s="272" t="e">
        <f>#REF!&amp;#REF!</f>
        <v>#REF!</v>
      </c>
      <c r="AA832" s="272"/>
    </row>
    <row r="833" spans="15:27" ht="14.25" x14ac:dyDescent="0.15">
      <c r="O833" s="10" t="e">
        <f>IF(OR(AND(#REF!="知的",#REF!="陸上"),R833="×"),Q833,P833)</f>
        <v>#REF!</v>
      </c>
      <c r="P833" s="10" t="str">
        <f>IFERROR(IF(#REF!="ﾎﾞｳﾘﾝｸﾞ","◎",IF(OR(#REF!="陸上",#REF!="水泳",#REF!="卓球",#REF!="ﾎﾞｯﾁｬ",#REF!="ﾌﾗｲﾝｸﾞﾃﾞｨｽｸ",#REF!="ｱｰﾁｪﾘｰ",#REF!="砲丸投4.0kg"),INDEX(判定,MATCH(リスト!X833,縦リスト,0),MATCH(#REF!,横リスト,0)),"")),"×")</f>
        <v>×</v>
      </c>
      <c r="Q833" s="10" t="e">
        <f>IF(#REF!="","",IFERROR(IF(AND(#REF!="知的",#REF!="陸上"),INDEX(判定２,MATCH(リスト!Z833,縦リスト２,0),MATCH(#REF!,横リスト,0)),"×"),""))</f>
        <v>#REF!</v>
      </c>
      <c r="R833" s="10" t="str">
        <f>IFERROR(IF(AND(#REF!="精神",#REF!="陸上"),INDEX(判定２,MATCH(リスト!Z833,縦リスト２,0),MATCH(M833,横リスト,0)),""),"×")</f>
        <v>×</v>
      </c>
      <c r="S833" s="10" t="e">
        <f>IF(OR(AND(#REF!="知的",#REF!="陸上"),R833="×"),Q833,P833)</f>
        <v>#REF!</v>
      </c>
      <c r="T833" s="8" t="str">
        <f t="shared" si="12"/>
        <v>　</v>
      </c>
      <c r="X83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33" s="272"/>
      <c r="Z833" s="272" t="e">
        <f>#REF!&amp;#REF!</f>
        <v>#REF!</v>
      </c>
      <c r="AA833" s="272"/>
    </row>
    <row r="834" spans="15:27" ht="14.25" x14ac:dyDescent="0.15">
      <c r="O834" s="10" t="e">
        <f>IF(OR(AND(#REF!="知的",#REF!="陸上"),R834="×"),Q834,P834)</f>
        <v>#REF!</v>
      </c>
      <c r="P834" s="10" t="str">
        <f>IFERROR(IF(#REF!="ﾎﾞｳﾘﾝｸﾞ","◎",IF(OR(#REF!="陸上",#REF!="水泳",#REF!="卓球",#REF!="ﾎﾞｯﾁｬ",#REF!="ﾌﾗｲﾝｸﾞﾃﾞｨｽｸ",#REF!="ｱｰﾁｪﾘｰ",#REF!="砲丸投4.0kg"),INDEX(判定,MATCH(リスト!X834,縦リスト,0),MATCH(#REF!,横リスト,0)),"")),"×")</f>
        <v>×</v>
      </c>
      <c r="Q834" s="10" t="e">
        <f>IF(#REF!="","",IFERROR(IF(AND(#REF!="知的",#REF!="陸上"),INDEX(判定２,MATCH(リスト!Z834,縦リスト２,0),MATCH(#REF!,横リスト,0)),"×"),""))</f>
        <v>#REF!</v>
      </c>
      <c r="R834" s="10" t="str">
        <f>IFERROR(IF(AND(#REF!="精神",#REF!="陸上"),INDEX(判定２,MATCH(リスト!Z834,縦リスト２,0),MATCH(M834,横リスト,0)),""),"×")</f>
        <v>×</v>
      </c>
      <c r="S834" s="10" t="e">
        <f>IF(OR(AND(#REF!="知的",#REF!="陸上"),R834="×"),Q834,P834)</f>
        <v>#REF!</v>
      </c>
      <c r="T834" s="8" t="str">
        <f t="shared" si="12"/>
        <v>　</v>
      </c>
      <c r="X83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34" s="272"/>
      <c r="Z834" s="272" t="e">
        <f>#REF!&amp;#REF!</f>
        <v>#REF!</v>
      </c>
      <c r="AA834" s="272"/>
    </row>
    <row r="835" spans="15:27" ht="14.25" x14ac:dyDescent="0.15">
      <c r="O835" s="10" t="e">
        <f>IF(OR(AND(#REF!="知的",#REF!="陸上"),R835="×"),Q835,P835)</f>
        <v>#REF!</v>
      </c>
      <c r="P835" s="10" t="str">
        <f>IFERROR(IF(#REF!="ﾎﾞｳﾘﾝｸﾞ","◎",IF(OR(#REF!="陸上",#REF!="水泳",#REF!="卓球",#REF!="ﾎﾞｯﾁｬ",#REF!="ﾌﾗｲﾝｸﾞﾃﾞｨｽｸ",#REF!="ｱｰﾁｪﾘｰ",#REF!="砲丸投4.0kg"),INDEX(判定,MATCH(リスト!X835,縦リスト,0),MATCH(#REF!,横リスト,0)),"")),"×")</f>
        <v>×</v>
      </c>
      <c r="Q835" s="10" t="e">
        <f>IF(#REF!="","",IFERROR(IF(AND(#REF!="知的",#REF!="陸上"),INDEX(判定２,MATCH(リスト!Z835,縦リスト２,0),MATCH(#REF!,横リスト,0)),"×"),""))</f>
        <v>#REF!</v>
      </c>
      <c r="R835" s="10" t="str">
        <f>IFERROR(IF(AND(#REF!="精神",#REF!="陸上"),INDEX(判定２,MATCH(リスト!Z835,縦リスト２,0),MATCH(M835,横リスト,0)),""),"×")</f>
        <v>×</v>
      </c>
      <c r="S835" s="10" t="e">
        <f>IF(OR(AND(#REF!="知的",#REF!="陸上"),R835="×"),Q835,P835)</f>
        <v>#REF!</v>
      </c>
      <c r="T835" s="8" t="str">
        <f t="shared" si="12"/>
        <v>　</v>
      </c>
      <c r="X83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35" s="272"/>
      <c r="Z835" s="272" t="e">
        <f>#REF!&amp;#REF!</f>
        <v>#REF!</v>
      </c>
      <c r="AA835" s="272"/>
    </row>
    <row r="836" spans="15:27" ht="14.25" x14ac:dyDescent="0.15">
      <c r="O836" s="10" t="e">
        <f>IF(OR(AND(#REF!="知的",#REF!="陸上"),R836="×"),Q836,P836)</f>
        <v>#REF!</v>
      </c>
      <c r="P836" s="10" t="str">
        <f>IFERROR(IF(#REF!="ﾎﾞｳﾘﾝｸﾞ","◎",IF(OR(#REF!="陸上",#REF!="水泳",#REF!="卓球",#REF!="ﾎﾞｯﾁｬ",#REF!="ﾌﾗｲﾝｸﾞﾃﾞｨｽｸ",#REF!="ｱｰﾁｪﾘｰ",#REF!="砲丸投4.0kg"),INDEX(判定,MATCH(リスト!X836,縦リスト,0),MATCH(#REF!,横リスト,0)),"")),"×")</f>
        <v>×</v>
      </c>
      <c r="Q836" s="10" t="e">
        <f>IF(#REF!="","",IFERROR(IF(AND(#REF!="知的",#REF!="陸上"),INDEX(判定２,MATCH(リスト!Z836,縦リスト２,0),MATCH(#REF!,横リスト,0)),"×"),""))</f>
        <v>#REF!</v>
      </c>
      <c r="R836" s="10" t="str">
        <f>IFERROR(IF(AND(#REF!="精神",#REF!="陸上"),INDEX(判定２,MATCH(リスト!Z836,縦リスト２,0),MATCH(M836,横リスト,0)),""),"×")</f>
        <v>×</v>
      </c>
      <c r="S836" s="10" t="e">
        <f>IF(OR(AND(#REF!="知的",#REF!="陸上"),R836="×"),Q836,P836)</f>
        <v>#REF!</v>
      </c>
      <c r="T836" s="8" t="str">
        <f t="shared" ref="T836:T899" si="13">N838&amp;"　"&amp;L838</f>
        <v>　</v>
      </c>
      <c r="X83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36" s="272"/>
      <c r="Z836" s="272" t="e">
        <f>#REF!&amp;#REF!</f>
        <v>#REF!</v>
      </c>
      <c r="AA836" s="272"/>
    </row>
    <row r="837" spans="15:27" ht="14.25" x14ac:dyDescent="0.15">
      <c r="O837" s="10" t="e">
        <f>IF(OR(AND(#REF!="知的",#REF!="陸上"),R837="×"),Q837,P837)</f>
        <v>#REF!</v>
      </c>
      <c r="P837" s="10" t="str">
        <f>IFERROR(IF(#REF!="ﾎﾞｳﾘﾝｸﾞ","◎",IF(OR(#REF!="陸上",#REF!="水泳",#REF!="卓球",#REF!="ﾎﾞｯﾁｬ",#REF!="ﾌﾗｲﾝｸﾞﾃﾞｨｽｸ",#REF!="ｱｰﾁｪﾘｰ",#REF!="砲丸投4.0kg"),INDEX(判定,MATCH(リスト!X837,縦リスト,0),MATCH(#REF!,横リスト,0)),"")),"×")</f>
        <v>×</v>
      </c>
      <c r="Q837" s="10" t="e">
        <f>IF(#REF!="","",IFERROR(IF(AND(#REF!="知的",#REF!="陸上"),INDEX(判定２,MATCH(リスト!Z837,縦リスト２,0),MATCH(#REF!,横リスト,0)),"×"),""))</f>
        <v>#REF!</v>
      </c>
      <c r="R837" s="10" t="str">
        <f>IFERROR(IF(AND(#REF!="精神",#REF!="陸上"),INDEX(判定２,MATCH(リスト!Z837,縦リスト２,0),MATCH(M837,横リスト,0)),""),"×")</f>
        <v>×</v>
      </c>
      <c r="S837" s="10" t="e">
        <f>IF(OR(AND(#REF!="知的",#REF!="陸上"),R837="×"),Q837,P837)</f>
        <v>#REF!</v>
      </c>
      <c r="T837" s="8" t="str">
        <f t="shared" si="13"/>
        <v>　</v>
      </c>
      <c r="X83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37" s="272"/>
      <c r="Z837" s="272" t="e">
        <f>#REF!&amp;#REF!</f>
        <v>#REF!</v>
      </c>
      <c r="AA837" s="272"/>
    </row>
    <row r="838" spans="15:27" ht="14.25" x14ac:dyDescent="0.15">
      <c r="O838" s="10" t="e">
        <f>IF(OR(AND(#REF!="知的",#REF!="陸上"),R838="×"),Q838,P838)</f>
        <v>#REF!</v>
      </c>
      <c r="P838" s="10" t="str">
        <f>IFERROR(IF(#REF!="ﾎﾞｳﾘﾝｸﾞ","◎",IF(OR(#REF!="陸上",#REF!="水泳",#REF!="卓球",#REF!="ﾎﾞｯﾁｬ",#REF!="ﾌﾗｲﾝｸﾞﾃﾞｨｽｸ",#REF!="ｱｰﾁｪﾘｰ",#REF!="砲丸投4.0kg"),INDEX(判定,MATCH(リスト!X838,縦リスト,0),MATCH(#REF!,横リスト,0)),"")),"×")</f>
        <v>×</v>
      </c>
      <c r="Q838" s="10" t="e">
        <f>IF(#REF!="","",IFERROR(IF(AND(#REF!="知的",#REF!="陸上"),INDEX(判定２,MATCH(リスト!Z838,縦リスト２,0),MATCH(#REF!,横リスト,0)),"×"),""))</f>
        <v>#REF!</v>
      </c>
      <c r="R838" s="10" t="str">
        <f>IFERROR(IF(AND(#REF!="精神",#REF!="陸上"),INDEX(判定２,MATCH(リスト!Z838,縦リスト２,0),MATCH(M838,横リスト,0)),""),"×")</f>
        <v>×</v>
      </c>
      <c r="S838" s="10" t="e">
        <f>IF(OR(AND(#REF!="知的",#REF!="陸上"),R838="×"),Q838,P838)</f>
        <v>#REF!</v>
      </c>
      <c r="T838" s="8" t="str">
        <f t="shared" si="13"/>
        <v>　</v>
      </c>
      <c r="X83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38" s="272"/>
      <c r="Z838" s="272" t="e">
        <f>#REF!&amp;#REF!</f>
        <v>#REF!</v>
      </c>
      <c r="AA838" s="272"/>
    </row>
    <row r="839" spans="15:27" ht="14.25" x14ac:dyDescent="0.15">
      <c r="O839" s="10" t="e">
        <f>IF(OR(AND(#REF!="知的",#REF!="陸上"),R839="×"),Q839,P839)</f>
        <v>#REF!</v>
      </c>
      <c r="P839" s="10" t="str">
        <f>IFERROR(IF(#REF!="ﾎﾞｳﾘﾝｸﾞ","◎",IF(OR(#REF!="陸上",#REF!="水泳",#REF!="卓球",#REF!="ﾎﾞｯﾁｬ",#REF!="ﾌﾗｲﾝｸﾞﾃﾞｨｽｸ",#REF!="ｱｰﾁｪﾘｰ",#REF!="砲丸投4.0kg"),INDEX(判定,MATCH(リスト!X839,縦リスト,0),MATCH(#REF!,横リスト,0)),"")),"×")</f>
        <v>×</v>
      </c>
      <c r="Q839" s="10" t="e">
        <f>IF(#REF!="","",IFERROR(IF(AND(#REF!="知的",#REF!="陸上"),INDEX(判定２,MATCH(リスト!Z839,縦リスト２,0),MATCH(#REF!,横リスト,0)),"×"),""))</f>
        <v>#REF!</v>
      </c>
      <c r="R839" s="10" t="str">
        <f>IFERROR(IF(AND(#REF!="精神",#REF!="陸上"),INDEX(判定２,MATCH(リスト!Z839,縦リスト２,0),MATCH(M839,横リスト,0)),""),"×")</f>
        <v>×</v>
      </c>
      <c r="S839" s="10" t="e">
        <f>IF(OR(AND(#REF!="知的",#REF!="陸上"),R839="×"),Q839,P839)</f>
        <v>#REF!</v>
      </c>
      <c r="T839" s="8" t="str">
        <f t="shared" si="13"/>
        <v>　</v>
      </c>
      <c r="X83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39" s="272"/>
      <c r="Z839" s="272" t="e">
        <f>#REF!&amp;#REF!</f>
        <v>#REF!</v>
      </c>
      <c r="AA839" s="272"/>
    </row>
    <row r="840" spans="15:27" ht="14.25" x14ac:dyDescent="0.15">
      <c r="O840" s="10" t="e">
        <f>IF(OR(AND(#REF!="知的",#REF!="陸上"),R840="×"),Q840,P840)</f>
        <v>#REF!</v>
      </c>
      <c r="P840" s="10" t="str">
        <f>IFERROR(IF(#REF!="ﾎﾞｳﾘﾝｸﾞ","◎",IF(OR(#REF!="陸上",#REF!="水泳",#REF!="卓球",#REF!="ﾎﾞｯﾁｬ",#REF!="ﾌﾗｲﾝｸﾞﾃﾞｨｽｸ",#REF!="ｱｰﾁｪﾘｰ",#REF!="砲丸投4.0kg"),INDEX(判定,MATCH(リスト!X840,縦リスト,0),MATCH(#REF!,横リスト,0)),"")),"×")</f>
        <v>×</v>
      </c>
      <c r="Q840" s="10" t="e">
        <f>IF(#REF!="","",IFERROR(IF(AND(#REF!="知的",#REF!="陸上"),INDEX(判定２,MATCH(リスト!Z840,縦リスト２,0),MATCH(#REF!,横リスト,0)),"×"),""))</f>
        <v>#REF!</v>
      </c>
      <c r="R840" s="10" t="str">
        <f>IFERROR(IF(AND(#REF!="精神",#REF!="陸上"),INDEX(判定２,MATCH(リスト!Z840,縦リスト２,0),MATCH(M840,横リスト,0)),""),"×")</f>
        <v>×</v>
      </c>
      <c r="S840" s="10" t="e">
        <f>IF(OR(AND(#REF!="知的",#REF!="陸上"),R840="×"),Q840,P840)</f>
        <v>#REF!</v>
      </c>
      <c r="T840" s="8" t="str">
        <f t="shared" si="13"/>
        <v>　</v>
      </c>
      <c r="X84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40" s="272"/>
      <c r="Z840" s="272" t="e">
        <f>#REF!&amp;#REF!</f>
        <v>#REF!</v>
      </c>
      <c r="AA840" s="272"/>
    </row>
    <row r="841" spans="15:27" ht="14.25" x14ac:dyDescent="0.15">
      <c r="O841" s="10" t="e">
        <f>IF(OR(AND(#REF!="知的",#REF!="陸上"),R841="×"),Q841,P841)</f>
        <v>#REF!</v>
      </c>
      <c r="P841" s="10" t="str">
        <f>IFERROR(IF(#REF!="ﾎﾞｳﾘﾝｸﾞ","◎",IF(OR(#REF!="陸上",#REF!="水泳",#REF!="卓球",#REF!="ﾎﾞｯﾁｬ",#REF!="ﾌﾗｲﾝｸﾞﾃﾞｨｽｸ",#REF!="ｱｰﾁｪﾘｰ",#REF!="砲丸投4.0kg"),INDEX(判定,MATCH(リスト!X841,縦リスト,0),MATCH(#REF!,横リスト,0)),"")),"×")</f>
        <v>×</v>
      </c>
      <c r="Q841" s="10" t="e">
        <f>IF(#REF!="","",IFERROR(IF(AND(#REF!="知的",#REF!="陸上"),INDEX(判定２,MATCH(リスト!Z841,縦リスト２,0),MATCH(#REF!,横リスト,0)),"×"),""))</f>
        <v>#REF!</v>
      </c>
      <c r="R841" s="10" t="str">
        <f>IFERROR(IF(AND(#REF!="精神",#REF!="陸上"),INDEX(判定２,MATCH(リスト!Z841,縦リスト２,0),MATCH(M841,横リスト,0)),""),"×")</f>
        <v>×</v>
      </c>
      <c r="S841" s="10" t="e">
        <f>IF(OR(AND(#REF!="知的",#REF!="陸上"),R841="×"),Q841,P841)</f>
        <v>#REF!</v>
      </c>
      <c r="T841" s="8" t="str">
        <f t="shared" si="13"/>
        <v>　</v>
      </c>
      <c r="X84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41" s="272"/>
      <c r="Z841" s="272" t="e">
        <f>#REF!&amp;#REF!</f>
        <v>#REF!</v>
      </c>
      <c r="AA841" s="272"/>
    </row>
    <row r="842" spans="15:27" ht="14.25" x14ac:dyDescent="0.15">
      <c r="O842" s="10" t="e">
        <f>IF(OR(AND(#REF!="知的",#REF!="陸上"),R842="×"),Q842,P842)</f>
        <v>#REF!</v>
      </c>
      <c r="P842" s="10" t="str">
        <f>IFERROR(IF(#REF!="ﾎﾞｳﾘﾝｸﾞ","◎",IF(OR(#REF!="陸上",#REF!="水泳",#REF!="卓球",#REF!="ﾎﾞｯﾁｬ",#REF!="ﾌﾗｲﾝｸﾞﾃﾞｨｽｸ",#REF!="ｱｰﾁｪﾘｰ",#REF!="砲丸投4.0kg"),INDEX(判定,MATCH(リスト!X842,縦リスト,0),MATCH(#REF!,横リスト,0)),"")),"×")</f>
        <v>×</v>
      </c>
      <c r="Q842" s="10" t="e">
        <f>IF(#REF!="","",IFERROR(IF(AND(#REF!="知的",#REF!="陸上"),INDEX(判定２,MATCH(リスト!Z842,縦リスト２,0),MATCH(#REF!,横リスト,0)),"×"),""))</f>
        <v>#REF!</v>
      </c>
      <c r="R842" s="10" t="str">
        <f>IFERROR(IF(AND(#REF!="精神",#REF!="陸上"),INDEX(判定２,MATCH(リスト!Z842,縦リスト２,0),MATCH(M842,横リスト,0)),""),"×")</f>
        <v>×</v>
      </c>
      <c r="S842" s="10" t="e">
        <f>IF(OR(AND(#REF!="知的",#REF!="陸上"),R842="×"),Q842,P842)</f>
        <v>#REF!</v>
      </c>
      <c r="T842" s="8" t="str">
        <f t="shared" si="13"/>
        <v>　</v>
      </c>
      <c r="X84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42" s="272"/>
      <c r="Z842" s="272" t="e">
        <f>#REF!&amp;#REF!</f>
        <v>#REF!</v>
      </c>
      <c r="AA842" s="272"/>
    </row>
    <row r="843" spans="15:27" ht="14.25" x14ac:dyDescent="0.15">
      <c r="O843" s="10" t="e">
        <f>IF(OR(AND(#REF!="知的",#REF!="陸上"),R843="×"),Q843,P843)</f>
        <v>#REF!</v>
      </c>
      <c r="P843" s="10" t="str">
        <f>IFERROR(IF(#REF!="ﾎﾞｳﾘﾝｸﾞ","◎",IF(OR(#REF!="陸上",#REF!="水泳",#REF!="卓球",#REF!="ﾎﾞｯﾁｬ",#REF!="ﾌﾗｲﾝｸﾞﾃﾞｨｽｸ",#REF!="ｱｰﾁｪﾘｰ",#REF!="砲丸投4.0kg"),INDEX(判定,MATCH(リスト!X843,縦リスト,0),MATCH(#REF!,横リスト,0)),"")),"×")</f>
        <v>×</v>
      </c>
      <c r="Q843" s="10" t="e">
        <f>IF(#REF!="","",IFERROR(IF(AND(#REF!="知的",#REF!="陸上"),INDEX(判定２,MATCH(リスト!Z843,縦リスト２,0),MATCH(#REF!,横リスト,0)),"×"),""))</f>
        <v>#REF!</v>
      </c>
      <c r="R843" s="10" t="str">
        <f>IFERROR(IF(AND(#REF!="精神",#REF!="陸上"),INDEX(判定２,MATCH(リスト!Z843,縦リスト２,0),MATCH(M843,横リスト,0)),""),"×")</f>
        <v>×</v>
      </c>
      <c r="S843" s="10" t="e">
        <f>IF(OR(AND(#REF!="知的",#REF!="陸上"),R843="×"),Q843,P843)</f>
        <v>#REF!</v>
      </c>
      <c r="T843" s="8" t="str">
        <f t="shared" si="13"/>
        <v>　</v>
      </c>
      <c r="X84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43" s="272"/>
      <c r="Z843" s="272" t="e">
        <f>#REF!&amp;#REF!</f>
        <v>#REF!</v>
      </c>
      <c r="AA843" s="272"/>
    </row>
    <row r="844" spans="15:27" ht="14.25" x14ac:dyDescent="0.15">
      <c r="O844" s="10" t="e">
        <f>IF(OR(AND(#REF!="知的",#REF!="陸上"),R844="×"),Q844,P844)</f>
        <v>#REF!</v>
      </c>
      <c r="P844" s="10" t="str">
        <f>IFERROR(IF(#REF!="ﾎﾞｳﾘﾝｸﾞ","◎",IF(OR(#REF!="陸上",#REF!="水泳",#REF!="卓球",#REF!="ﾎﾞｯﾁｬ",#REF!="ﾌﾗｲﾝｸﾞﾃﾞｨｽｸ",#REF!="ｱｰﾁｪﾘｰ",#REF!="砲丸投4.0kg"),INDEX(判定,MATCH(リスト!X844,縦リスト,0),MATCH(#REF!,横リスト,0)),"")),"×")</f>
        <v>×</v>
      </c>
      <c r="Q844" s="10" t="e">
        <f>IF(#REF!="","",IFERROR(IF(AND(#REF!="知的",#REF!="陸上"),INDEX(判定２,MATCH(リスト!Z844,縦リスト２,0),MATCH(#REF!,横リスト,0)),"×"),""))</f>
        <v>#REF!</v>
      </c>
      <c r="R844" s="10" t="str">
        <f>IFERROR(IF(AND(#REF!="精神",#REF!="陸上"),INDEX(判定２,MATCH(リスト!Z844,縦リスト２,0),MATCH(M844,横リスト,0)),""),"×")</f>
        <v>×</v>
      </c>
      <c r="S844" s="10" t="e">
        <f>IF(OR(AND(#REF!="知的",#REF!="陸上"),R844="×"),Q844,P844)</f>
        <v>#REF!</v>
      </c>
      <c r="T844" s="8" t="str">
        <f t="shared" si="13"/>
        <v>　</v>
      </c>
      <c r="X84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44" s="272"/>
      <c r="Z844" s="272" t="e">
        <f>#REF!&amp;#REF!</f>
        <v>#REF!</v>
      </c>
      <c r="AA844" s="272"/>
    </row>
    <row r="845" spans="15:27" ht="14.25" x14ac:dyDescent="0.15">
      <c r="O845" s="10" t="e">
        <f>IF(OR(AND(#REF!="知的",#REF!="陸上"),R845="×"),Q845,P845)</f>
        <v>#REF!</v>
      </c>
      <c r="P845" s="10" t="str">
        <f>IFERROR(IF(#REF!="ﾎﾞｳﾘﾝｸﾞ","◎",IF(OR(#REF!="陸上",#REF!="水泳",#REF!="卓球",#REF!="ﾎﾞｯﾁｬ",#REF!="ﾌﾗｲﾝｸﾞﾃﾞｨｽｸ",#REF!="ｱｰﾁｪﾘｰ",#REF!="砲丸投4.0kg"),INDEX(判定,MATCH(リスト!X845,縦リスト,0),MATCH(#REF!,横リスト,0)),"")),"×")</f>
        <v>×</v>
      </c>
      <c r="Q845" s="10" t="e">
        <f>IF(#REF!="","",IFERROR(IF(AND(#REF!="知的",#REF!="陸上"),INDEX(判定２,MATCH(リスト!Z845,縦リスト２,0),MATCH(#REF!,横リスト,0)),"×"),""))</f>
        <v>#REF!</v>
      </c>
      <c r="R845" s="10" t="str">
        <f>IFERROR(IF(AND(#REF!="精神",#REF!="陸上"),INDEX(判定２,MATCH(リスト!Z845,縦リスト２,0),MATCH(M845,横リスト,0)),""),"×")</f>
        <v>×</v>
      </c>
      <c r="S845" s="10" t="e">
        <f>IF(OR(AND(#REF!="知的",#REF!="陸上"),R845="×"),Q845,P845)</f>
        <v>#REF!</v>
      </c>
      <c r="T845" s="8" t="str">
        <f t="shared" si="13"/>
        <v>　</v>
      </c>
      <c r="X84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45" s="272"/>
      <c r="Z845" s="272" t="e">
        <f>#REF!&amp;#REF!</f>
        <v>#REF!</v>
      </c>
      <c r="AA845" s="272"/>
    </row>
    <row r="846" spans="15:27" ht="14.25" x14ac:dyDescent="0.15">
      <c r="O846" s="10" t="e">
        <f>IF(OR(AND(#REF!="知的",#REF!="陸上"),R846="×"),Q846,P846)</f>
        <v>#REF!</v>
      </c>
      <c r="P846" s="10" t="str">
        <f>IFERROR(IF(#REF!="ﾎﾞｳﾘﾝｸﾞ","◎",IF(OR(#REF!="陸上",#REF!="水泳",#REF!="卓球",#REF!="ﾎﾞｯﾁｬ",#REF!="ﾌﾗｲﾝｸﾞﾃﾞｨｽｸ",#REF!="ｱｰﾁｪﾘｰ",#REF!="砲丸投4.0kg"),INDEX(判定,MATCH(リスト!X846,縦リスト,0),MATCH(#REF!,横リスト,0)),"")),"×")</f>
        <v>×</v>
      </c>
      <c r="Q846" s="10" t="e">
        <f>IF(#REF!="","",IFERROR(IF(AND(#REF!="知的",#REF!="陸上"),INDEX(判定２,MATCH(リスト!Z846,縦リスト２,0),MATCH(#REF!,横リスト,0)),"×"),""))</f>
        <v>#REF!</v>
      </c>
      <c r="R846" s="10" t="str">
        <f>IFERROR(IF(AND(#REF!="精神",#REF!="陸上"),INDEX(判定２,MATCH(リスト!Z846,縦リスト２,0),MATCH(M846,横リスト,0)),""),"×")</f>
        <v>×</v>
      </c>
      <c r="S846" s="10" t="e">
        <f>IF(OR(AND(#REF!="知的",#REF!="陸上"),R846="×"),Q846,P846)</f>
        <v>#REF!</v>
      </c>
      <c r="T846" s="8" t="str">
        <f t="shared" si="13"/>
        <v>　</v>
      </c>
      <c r="X84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46" s="272"/>
      <c r="Z846" s="272" t="e">
        <f>#REF!&amp;#REF!</f>
        <v>#REF!</v>
      </c>
      <c r="AA846" s="272"/>
    </row>
    <row r="847" spans="15:27" ht="14.25" x14ac:dyDescent="0.15">
      <c r="O847" s="10" t="e">
        <f>IF(OR(AND(#REF!="知的",#REF!="陸上"),R847="×"),Q847,P847)</f>
        <v>#REF!</v>
      </c>
      <c r="P847" s="10" t="str">
        <f>IFERROR(IF(#REF!="ﾎﾞｳﾘﾝｸﾞ","◎",IF(OR(#REF!="陸上",#REF!="水泳",#REF!="卓球",#REF!="ﾎﾞｯﾁｬ",#REF!="ﾌﾗｲﾝｸﾞﾃﾞｨｽｸ",#REF!="ｱｰﾁｪﾘｰ",#REF!="砲丸投4.0kg"),INDEX(判定,MATCH(リスト!X847,縦リスト,0),MATCH(#REF!,横リスト,0)),"")),"×")</f>
        <v>×</v>
      </c>
      <c r="Q847" s="10" t="e">
        <f>IF(#REF!="","",IFERROR(IF(AND(#REF!="知的",#REF!="陸上"),INDEX(判定２,MATCH(リスト!Z847,縦リスト２,0),MATCH(#REF!,横リスト,0)),"×"),""))</f>
        <v>#REF!</v>
      </c>
      <c r="R847" s="10" t="str">
        <f>IFERROR(IF(AND(#REF!="精神",#REF!="陸上"),INDEX(判定２,MATCH(リスト!Z847,縦リスト２,0),MATCH(M847,横リスト,0)),""),"×")</f>
        <v>×</v>
      </c>
      <c r="S847" s="10" t="e">
        <f>IF(OR(AND(#REF!="知的",#REF!="陸上"),R847="×"),Q847,P847)</f>
        <v>#REF!</v>
      </c>
      <c r="T847" s="8" t="str">
        <f t="shared" si="13"/>
        <v>　</v>
      </c>
      <c r="X84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47" s="272"/>
      <c r="Z847" s="272" t="e">
        <f>#REF!&amp;#REF!</f>
        <v>#REF!</v>
      </c>
      <c r="AA847" s="272"/>
    </row>
    <row r="848" spans="15:27" ht="14.25" x14ac:dyDescent="0.15">
      <c r="O848" s="10" t="e">
        <f>IF(OR(AND(#REF!="知的",#REF!="陸上"),R848="×"),Q848,P848)</f>
        <v>#REF!</v>
      </c>
      <c r="P848" s="10" t="str">
        <f>IFERROR(IF(#REF!="ﾎﾞｳﾘﾝｸﾞ","◎",IF(OR(#REF!="陸上",#REF!="水泳",#REF!="卓球",#REF!="ﾎﾞｯﾁｬ",#REF!="ﾌﾗｲﾝｸﾞﾃﾞｨｽｸ",#REF!="ｱｰﾁｪﾘｰ",#REF!="砲丸投4.0kg"),INDEX(判定,MATCH(リスト!X848,縦リスト,0),MATCH(#REF!,横リスト,0)),"")),"×")</f>
        <v>×</v>
      </c>
      <c r="Q848" s="10" t="e">
        <f>IF(#REF!="","",IFERROR(IF(AND(#REF!="知的",#REF!="陸上"),INDEX(判定２,MATCH(リスト!Z848,縦リスト２,0),MATCH(#REF!,横リスト,0)),"×"),""))</f>
        <v>#REF!</v>
      </c>
      <c r="R848" s="10" t="str">
        <f>IFERROR(IF(AND(#REF!="精神",#REF!="陸上"),INDEX(判定２,MATCH(リスト!Z848,縦リスト２,0),MATCH(M848,横リスト,0)),""),"×")</f>
        <v>×</v>
      </c>
      <c r="S848" s="10" t="e">
        <f>IF(OR(AND(#REF!="知的",#REF!="陸上"),R848="×"),Q848,P848)</f>
        <v>#REF!</v>
      </c>
      <c r="T848" s="8" t="str">
        <f t="shared" si="13"/>
        <v>　</v>
      </c>
      <c r="X84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48" s="272"/>
      <c r="Z848" s="272" t="e">
        <f>#REF!&amp;#REF!</f>
        <v>#REF!</v>
      </c>
      <c r="AA848" s="272"/>
    </row>
    <row r="849" spans="15:27" ht="14.25" x14ac:dyDescent="0.15">
      <c r="O849" s="10" t="e">
        <f>IF(OR(AND(#REF!="知的",#REF!="陸上"),R849="×"),Q849,P849)</f>
        <v>#REF!</v>
      </c>
      <c r="P849" s="10" t="str">
        <f>IFERROR(IF(#REF!="ﾎﾞｳﾘﾝｸﾞ","◎",IF(OR(#REF!="陸上",#REF!="水泳",#REF!="卓球",#REF!="ﾎﾞｯﾁｬ",#REF!="ﾌﾗｲﾝｸﾞﾃﾞｨｽｸ",#REF!="ｱｰﾁｪﾘｰ",#REF!="砲丸投4.0kg"),INDEX(判定,MATCH(リスト!X849,縦リスト,0),MATCH(#REF!,横リスト,0)),"")),"×")</f>
        <v>×</v>
      </c>
      <c r="Q849" s="10" t="e">
        <f>IF(#REF!="","",IFERROR(IF(AND(#REF!="知的",#REF!="陸上"),INDEX(判定２,MATCH(リスト!Z849,縦リスト２,0),MATCH(#REF!,横リスト,0)),"×"),""))</f>
        <v>#REF!</v>
      </c>
      <c r="R849" s="10" t="str">
        <f>IFERROR(IF(AND(#REF!="精神",#REF!="陸上"),INDEX(判定２,MATCH(リスト!Z849,縦リスト２,0),MATCH(M849,横リスト,0)),""),"×")</f>
        <v>×</v>
      </c>
      <c r="S849" s="10" t="e">
        <f>IF(OR(AND(#REF!="知的",#REF!="陸上"),R849="×"),Q849,P849)</f>
        <v>#REF!</v>
      </c>
      <c r="T849" s="8" t="str">
        <f t="shared" si="13"/>
        <v>　</v>
      </c>
      <c r="X84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49" s="272"/>
      <c r="Z849" s="272" t="e">
        <f>#REF!&amp;#REF!</f>
        <v>#REF!</v>
      </c>
      <c r="AA849" s="272"/>
    </row>
    <row r="850" spans="15:27" ht="14.25" x14ac:dyDescent="0.15">
      <c r="O850" s="10" t="e">
        <f>IF(OR(AND(#REF!="知的",#REF!="陸上"),R850="×"),Q850,P850)</f>
        <v>#REF!</v>
      </c>
      <c r="P850" s="10" t="str">
        <f>IFERROR(IF(#REF!="ﾎﾞｳﾘﾝｸﾞ","◎",IF(OR(#REF!="陸上",#REF!="水泳",#REF!="卓球",#REF!="ﾎﾞｯﾁｬ",#REF!="ﾌﾗｲﾝｸﾞﾃﾞｨｽｸ",#REF!="ｱｰﾁｪﾘｰ",#REF!="砲丸投4.0kg"),INDEX(判定,MATCH(リスト!X850,縦リスト,0),MATCH(#REF!,横リスト,0)),"")),"×")</f>
        <v>×</v>
      </c>
      <c r="Q850" s="10" t="e">
        <f>IF(#REF!="","",IFERROR(IF(AND(#REF!="知的",#REF!="陸上"),INDEX(判定２,MATCH(リスト!Z850,縦リスト２,0),MATCH(#REF!,横リスト,0)),"×"),""))</f>
        <v>#REF!</v>
      </c>
      <c r="R850" s="10" t="str">
        <f>IFERROR(IF(AND(#REF!="精神",#REF!="陸上"),INDEX(判定２,MATCH(リスト!Z850,縦リスト２,0),MATCH(M850,横リスト,0)),""),"×")</f>
        <v>×</v>
      </c>
      <c r="S850" s="10" t="e">
        <f>IF(OR(AND(#REF!="知的",#REF!="陸上"),R850="×"),Q850,P850)</f>
        <v>#REF!</v>
      </c>
      <c r="T850" s="8" t="str">
        <f t="shared" si="13"/>
        <v>　</v>
      </c>
      <c r="X85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50" s="272"/>
      <c r="Z850" s="272" t="e">
        <f>#REF!&amp;#REF!</f>
        <v>#REF!</v>
      </c>
      <c r="AA850" s="272"/>
    </row>
    <row r="851" spans="15:27" ht="14.25" x14ac:dyDescent="0.15">
      <c r="O851" s="10" t="e">
        <f>IF(OR(AND(#REF!="知的",#REF!="陸上"),R851="×"),Q851,P851)</f>
        <v>#REF!</v>
      </c>
      <c r="P851" s="10" t="str">
        <f>IFERROR(IF(#REF!="ﾎﾞｳﾘﾝｸﾞ","◎",IF(OR(#REF!="陸上",#REF!="水泳",#REF!="卓球",#REF!="ﾎﾞｯﾁｬ",#REF!="ﾌﾗｲﾝｸﾞﾃﾞｨｽｸ",#REF!="ｱｰﾁｪﾘｰ",#REF!="砲丸投4.0kg"),INDEX(判定,MATCH(リスト!X851,縦リスト,0),MATCH(#REF!,横リスト,0)),"")),"×")</f>
        <v>×</v>
      </c>
      <c r="Q851" s="10" t="e">
        <f>IF(#REF!="","",IFERROR(IF(AND(#REF!="知的",#REF!="陸上"),INDEX(判定２,MATCH(リスト!Z851,縦リスト２,0),MATCH(#REF!,横リスト,0)),"×"),""))</f>
        <v>#REF!</v>
      </c>
      <c r="R851" s="10" t="str">
        <f>IFERROR(IF(AND(#REF!="精神",#REF!="陸上"),INDEX(判定２,MATCH(リスト!Z851,縦リスト２,0),MATCH(M851,横リスト,0)),""),"×")</f>
        <v>×</v>
      </c>
      <c r="S851" s="10" t="e">
        <f>IF(OR(AND(#REF!="知的",#REF!="陸上"),R851="×"),Q851,P851)</f>
        <v>#REF!</v>
      </c>
      <c r="T851" s="8" t="str">
        <f t="shared" si="13"/>
        <v>　</v>
      </c>
      <c r="X85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51" s="272"/>
      <c r="Z851" s="272" t="e">
        <f>#REF!&amp;#REF!</f>
        <v>#REF!</v>
      </c>
      <c r="AA851" s="272"/>
    </row>
    <row r="852" spans="15:27" ht="14.25" x14ac:dyDescent="0.15">
      <c r="O852" s="10" t="e">
        <f>IF(OR(AND(#REF!="知的",#REF!="陸上"),R852="×"),Q852,P852)</f>
        <v>#REF!</v>
      </c>
      <c r="P852" s="10" t="str">
        <f>IFERROR(IF(#REF!="ﾎﾞｳﾘﾝｸﾞ","◎",IF(OR(#REF!="陸上",#REF!="水泳",#REF!="卓球",#REF!="ﾎﾞｯﾁｬ",#REF!="ﾌﾗｲﾝｸﾞﾃﾞｨｽｸ",#REF!="ｱｰﾁｪﾘｰ",#REF!="砲丸投4.0kg"),INDEX(判定,MATCH(リスト!X852,縦リスト,0),MATCH(#REF!,横リスト,0)),"")),"×")</f>
        <v>×</v>
      </c>
      <c r="Q852" s="10" t="e">
        <f>IF(#REF!="","",IFERROR(IF(AND(#REF!="知的",#REF!="陸上"),INDEX(判定２,MATCH(リスト!Z852,縦リスト２,0),MATCH(#REF!,横リスト,0)),"×"),""))</f>
        <v>#REF!</v>
      </c>
      <c r="R852" s="10" t="str">
        <f>IFERROR(IF(AND(#REF!="精神",#REF!="陸上"),INDEX(判定２,MATCH(リスト!Z852,縦リスト２,0),MATCH(M852,横リスト,0)),""),"×")</f>
        <v>×</v>
      </c>
      <c r="S852" s="10" t="e">
        <f>IF(OR(AND(#REF!="知的",#REF!="陸上"),R852="×"),Q852,P852)</f>
        <v>#REF!</v>
      </c>
      <c r="T852" s="8" t="str">
        <f t="shared" si="13"/>
        <v>　</v>
      </c>
      <c r="X85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52" s="272"/>
      <c r="Z852" s="272" t="e">
        <f>#REF!&amp;#REF!</f>
        <v>#REF!</v>
      </c>
      <c r="AA852" s="272"/>
    </row>
    <row r="853" spans="15:27" ht="14.25" x14ac:dyDescent="0.15">
      <c r="O853" s="10" t="e">
        <f>IF(OR(AND(#REF!="知的",#REF!="陸上"),R853="×"),Q853,P853)</f>
        <v>#REF!</v>
      </c>
      <c r="P853" s="10" t="str">
        <f>IFERROR(IF(#REF!="ﾎﾞｳﾘﾝｸﾞ","◎",IF(OR(#REF!="陸上",#REF!="水泳",#REF!="卓球",#REF!="ﾎﾞｯﾁｬ",#REF!="ﾌﾗｲﾝｸﾞﾃﾞｨｽｸ",#REF!="ｱｰﾁｪﾘｰ",#REF!="砲丸投4.0kg"),INDEX(判定,MATCH(リスト!X853,縦リスト,0),MATCH(#REF!,横リスト,0)),"")),"×")</f>
        <v>×</v>
      </c>
      <c r="Q853" s="10" t="e">
        <f>IF(#REF!="","",IFERROR(IF(AND(#REF!="知的",#REF!="陸上"),INDEX(判定２,MATCH(リスト!Z853,縦リスト２,0),MATCH(#REF!,横リスト,0)),"×"),""))</f>
        <v>#REF!</v>
      </c>
      <c r="R853" s="10" t="str">
        <f>IFERROR(IF(AND(#REF!="精神",#REF!="陸上"),INDEX(判定２,MATCH(リスト!Z853,縦リスト２,0),MATCH(M853,横リスト,0)),""),"×")</f>
        <v>×</v>
      </c>
      <c r="S853" s="10" t="e">
        <f>IF(OR(AND(#REF!="知的",#REF!="陸上"),R853="×"),Q853,P853)</f>
        <v>#REF!</v>
      </c>
      <c r="T853" s="8" t="str">
        <f t="shared" si="13"/>
        <v>　</v>
      </c>
      <c r="X85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53" s="272"/>
      <c r="Z853" s="272" t="e">
        <f>#REF!&amp;#REF!</f>
        <v>#REF!</v>
      </c>
      <c r="AA853" s="272"/>
    </row>
    <row r="854" spans="15:27" ht="14.25" x14ac:dyDescent="0.15">
      <c r="O854" s="10" t="e">
        <f>IF(OR(AND(#REF!="知的",#REF!="陸上"),R854="×"),Q854,P854)</f>
        <v>#REF!</v>
      </c>
      <c r="P854" s="10" t="str">
        <f>IFERROR(IF(#REF!="ﾎﾞｳﾘﾝｸﾞ","◎",IF(OR(#REF!="陸上",#REF!="水泳",#REF!="卓球",#REF!="ﾎﾞｯﾁｬ",#REF!="ﾌﾗｲﾝｸﾞﾃﾞｨｽｸ",#REF!="ｱｰﾁｪﾘｰ",#REF!="砲丸投4.0kg"),INDEX(判定,MATCH(リスト!X854,縦リスト,0),MATCH(#REF!,横リスト,0)),"")),"×")</f>
        <v>×</v>
      </c>
      <c r="Q854" s="10" t="e">
        <f>IF(#REF!="","",IFERROR(IF(AND(#REF!="知的",#REF!="陸上"),INDEX(判定２,MATCH(リスト!Z854,縦リスト２,0),MATCH(#REF!,横リスト,0)),"×"),""))</f>
        <v>#REF!</v>
      </c>
      <c r="R854" s="10" t="str">
        <f>IFERROR(IF(AND(#REF!="精神",#REF!="陸上"),INDEX(判定２,MATCH(リスト!Z854,縦リスト２,0),MATCH(M854,横リスト,0)),""),"×")</f>
        <v>×</v>
      </c>
      <c r="S854" s="10" t="e">
        <f>IF(OR(AND(#REF!="知的",#REF!="陸上"),R854="×"),Q854,P854)</f>
        <v>#REF!</v>
      </c>
      <c r="T854" s="8" t="str">
        <f t="shared" si="13"/>
        <v>　</v>
      </c>
      <c r="X85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54" s="272"/>
      <c r="Z854" s="272" t="e">
        <f>#REF!&amp;#REF!</f>
        <v>#REF!</v>
      </c>
      <c r="AA854" s="272"/>
    </row>
    <row r="855" spans="15:27" ht="14.25" x14ac:dyDescent="0.15">
      <c r="O855" s="10" t="e">
        <f>IF(OR(AND(#REF!="知的",#REF!="陸上"),R855="×"),Q855,P855)</f>
        <v>#REF!</v>
      </c>
      <c r="P855" s="10" t="str">
        <f>IFERROR(IF(#REF!="ﾎﾞｳﾘﾝｸﾞ","◎",IF(OR(#REF!="陸上",#REF!="水泳",#REF!="卓球",#REF!="ﾎﾞｯﾁｬ",#REF!="ﾌﾗｲﾝｸﾞﾃﾞｨｽｸ",#REF!="ｱｰﾁｪﾘｰ",#REF!="砲丸投4.0kg"),INDEX(判定,MATCH(リスト!X855,縦リスト,0),MATCH(#REF!,横リスト,0)),"")),"×")</f>
        <v>×</v>
      </c>
      <c r="Q855" s="10" t="e">
        <f>IF(#REF!="","",IFERROR(IF(AND(#REF!="知的",#REF!="陸上"),INDEX(判定２,MATCH(リスト!Z855,縦リスト２,0),MATCH(#REF!,横リスト,0)),"×"),""))</f>
        <v>#REF!</v>
      </c>
      <c r="R855" s="10" t="str">
        <f>IFERROR(IF(AND(#REF!="精神",#REF!="陸上"),INDEX(判定２,MATCH(リスト!Z855,縦リスト２,0),MATCH(M855,横リスト,0)),""),"×")</f>
        <v>×</v>
      </c>
      <c r="S855" s="10" t="e">
        <f>IF(OR(AND(#REF!="知的",#REF!="陸上"),R855="×"),Q855,P855)</f>
        <v>#REF!</v>
      </c>
      <c r="T855" s="8" t="str">
        <f t="shared" si="13"/>
        <v>　</v>
      </c>
      <c r="X85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55" s="272"/>
      <c r="Z855" s="272" t="e">
        <f>#REF!&amp;#REF!</f>
        <v>#REF!</v>
      </c>
      <c r="AA855" s="272"/>
    </row>
    <row r="856" spans="15:27" ht="14.25" x14ac:dyDescent="0.15">
      <c r="O856" s="10" t="e">
        <f>IF(OR(AND(#REF!="知的",#REF!="陸上"),R856="×"),Q856,P856)</f>
        <v>#REF!</v>
      </c>
      <c r="P856" s="10" t="str">
        <f>IFERROR(IF(#REF!="ﾎﾞｳﾘﾝｸﾞ","◎",IF(OR(#REF!="陸上",#REF!="水泳",#REF!="卓球",#REF!="ﾎﾞｯﾁｬ",#REF!="ﾌﾗｲﾝｸﾞﾃﾞｨｽｸ",#REF!="ｱｰﾁｪﾘｰ",#REF!="砲丸投4.0kg"),INDEX(判定,MATCH(リスト!X856,縦リスト,0),MATCH(#REF!,横リスト,0)),"")),"×")</f>
        <v>×</v>
      </c>
      <c r="Q856" s="10" t="e">
        <f>IF(#REF!="","",IFERROR(IF(AND(#REF!="知的",#REF!="陸上"),INDEX(判定２,MATCH(リスト!Z856,縦リスト２,0),MATCH(#REF!,横リスト,0)),"×"),""))</f>
        <v>#REF!</v>
      </c>
      <c r="R856" s="10" t="str">
        <f>IFERROR(IF(AND(#REF!="精神",#REF!="陸上"),INDEX(判定２,MATCH(リスト!Z856,縦リスト２,0),MATCH(M856,横リスト,0)),""),"×")</f>
        <v>×</v>
      </c>
      <c r="S856" s="10" t="e">
        <f>IF(OR(AND(#REF!="知的",#REF!="陸上"),R856="×"),Q856,P856)</f>
        <v>#REF!</v>
      </c>
      <c r="T856" s="8" t="str">
        <f t="shared" si="13"/>
        <v>　</v>
      </c>
      <c r="X85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56" s="272"/>
      <c r="Z856" s="272" t="e">
        <f>#REF!&amp;#REF!</f>
        <v>#REF!</v>
      </c>
      <c r="AA856" s="272"/>
    </row>
    <row r="857" spans="15:27" ht="14.25" x14ac:dyDescent="0.15">
      <c r="O857" s="10" t="e">
        <f>IF(OR(AND(#REF!="知的",#REF!="陸上"),R857="×"),Q857,P857)</f>
        <v>#REF!</v>
      </c>
      <c r="P857" s="10" t="str">
        <f>IFERROR(IF(#REF!="ﾎﾞｳﾘﾝｸﾞ","◎",IF(OR(#REF!="陸上",#REF!="水泳",#REF!="卓球",#REF!="ﾎﾞｯﾁｬ",#REF!="ﾌﾗｲﾝｸﾞﾃﾞｨｽｸ",#REF!="ｱｰﾁｪﾘｰ",#REF!="砲丸投4.0kg"),INDEX(判定,MATCH(リスト!X857,縦リスト,0),MATCH(#REF!,横リスト,0)),"")),"×")</f>
        <v>×</v>
      </c>
      <c r="Q857" s="10" t="e">
        <f>IF(#REF!="","",IFERROR(IF(AND(#REF!="知的",#REF!="陸上"),INDEX(判定２,MATCH(リスト!Z857,縦リスト２,0),MATCH(#REF!,横リスト,0)),"×"),""))</f>
        <v>#REF!</v>
      </c>
      <c r="R857" s="10" t="str">
        <f>IFERROR(IF(AND(#REF!="精神",#REF!="陸上"),INDEX(判定２,MATCH(リスト!Z857,縦リスト２,0),MATCH(M857,横リスト,0)),""),"×")</f>
        <v>×</v>
      </c>
      <c r="S857" s="10" t="e">
        <f>IF(OR(AND(#REF!="知的",#REF!="陸上"),R857="×"),Q857,P857)</f>
        <v>#REF!</v>
      </c>
      <c r="T857" s="8" t="str">
        <f t="shared" si="13"/>
        <v>　</v>
      </c>
      <c r="X85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57" s="272"/>
      <c r="Z857" s="272" t="e">
        <f>#REF!&amp;#REF!</f>
        <v>#REF!</v>
      </c>
      <c r="AA857" s="272"/>
    </row>
    <row r="858" spans="15:27" ht="14.25" x14ac:dyDescent="0.15">
      <c r="O858" s="10" t="e">
        <f>IF(OR(AND(#REF!="知的",#REF!="陸上"),R858="×"),Q858,P858)</f>
        <v>#REF!</v>
      </c>
      <c r="P858" s="10" t="str">
        <f>IFERROR(IF(#REF!="ﾎﾞｳﾘﾝｸﾞ","◎",IF(OR(#REF!="陸上",#REF!="水泳",#REF!="卓球",#REF!="ﾎﾞｯﾁｬ",#REF!="ﾌﾗｲﾝｸﾞﾃﾞｨｽｸ",#REF!="ｱｰﾁｪﾘｰ",#REF!="砲丸投4.0kg"),INDEX(判定,MATCH(リスト!X858,縦リスト,0),MATCH(#REF!,横リスト,0)),"")),"×")</f>
        <v>×</v>
      </c>
      <c r="Q858" s="10" t="e">
        <f>IF(#REF!="","",IFERROR(IF(AND(#REF!="知的",#REF!="陸上"),INDEX(判定２,MATCH(リスト!Z858,縦リスト２,0),MATCH(#REF!,横リスト,0)),"×"),""))</f>
        <v>#REF!</v>
      </c>
      <c r="R858" s="10" t="str">
        <f>IFERROR(IF(AND(#REF!="精神",#REF!="陸上"),INDEX(判定２,MATCH(リスト!Z858,縦リスト２,0),MATCH(M858,横リスト,0)),""),"×")</f>
        <v>×</v>
      </c>
      <c r="S858" s="10" t="e">
        <f>IF(OR(AND(#REF!="知的",#REF!="陸上"),R858="×"),Q858,P858)</f>
        <v>#REF!</v>
      </c>
      <c r="T858" s="8" t="str">
        <f t="shared" si="13"/>
        <v>　</v>
      </c>
      <c r="X85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58" s="272"/>
      <c r="Z858" s="272" t="e">
        <f>#REF!&amp;#REF!</f>
        <v>#REF!</v>
      </c>
      <c r="AA858" s="272"/>
    </row>
    <row r="859" spans="15:27" ht="14.25" x14ac:dyDescent="0.15">
      <c r="O859" s="10" t="e">
        <f>IF(OR(AND(#REF!="知的",#REF!="陸上"),R859="×"),Q859,P859)</f>
        <v>#REF!</v>
      </c>
      <c r="P859" s="10" t="str">
        <f>IFERROR(IF(#REF!="ﾎﾞｳﾘﾝｸﾞ","◎",IF(OR(#REF!="陸上",#REF!="水泳",#REF!="卓球",#REF!="ﾎﾞｯﾁｬ",#REF!="ﾌﾗｲﾝｸﾞﾃﾞｨｽｸ",#REF!="ｱｰﾁｪﾘｰ",#REF!="砲丸投4.0kg"),INDEX(判定,MATCH(リスト!X859,縦リスト,0),MATCH(#REF!,横リスト,0)),"")),"×")</f>
        <v>×</v>
      </c>
      <c r="Q859" s="10" t="e">
        <f>IF(#REF!="","",IFERROR(IF(AND(#REF!="知的",#REF!="陸上"),INDEX(判定２,MATCH(リスト!Z859,縦リスト２,0),MATCH(#REF!,横リスト,0)),"×"),""))</f>
        <v>#REF!</v>
      </c>
      <c r="R859" s="10" t="str">
        <f>IFERROR(IF(AND(#REF!="精神",#REF!="陸上"),INDEX(判定２,MATCH(リスト!Z859,縦リスト２,0),MATCH(M859,横リスト,0)),""),"×")</f>
        <v>×</v>
      </c>
      <c r="S859" s="10" t="e">
        <f>IF(OR(AND(#REF!="知的",#REF!="陸上"),R859="×"),Q859,P859)</f>
        <v>#REF!</v>
      </c>
      <c r="T859" s="8" t="str">
        <f t="shared" si="13"/>
        <v>　</v>
      </c>
      <c r="X85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59" s="272"/>
      <c r="Z859" s="272" t="e">
        <f>#REF!&amp;#REF!</f>
        <v>#REF!</v>
      </c>
      <c r="AA859" s="272"/>
    </row>
    <row r="860" spans="15:27" ht="14.25" x14ac:dyDescent="0.15">
      <c r="O860" s="10" t="e">
        <f>IF(OR(AND(#REF!="知的",#REF!="陸上"),R860="×"),Q860,P860)</f>
        <v>#REF!</v>
      </c>
      <c r="P860" s="10" t="str">
        <f>IFERROR(IF(#REF!="ﾎﾞｳﾘﾝｸﾞ","◎",IF(OR(#REF!="陸上",#REF!="水泳",#REF!="卓球",#REF!="ﾎﾞｯﾁｬ",#REF!="ﾌﾗｲﾝｸﾞﾃﾞｨｽｸ",#REF!="ｱｰﾁｪﾘｰ",#REF!="砲丸投4.0kg"),INDEX(判定,MATCH(リスト!X860,縦リスト,0),MATCH(#REF!,横リスト,0)),"")),"×")</f>
        <v>×</v>
      </c>
      <c r="Q860" s="10" t="e">
        <f>IF(#REF!="","",IFERROR(IF(AND(#REF!="知的",#REF!="陸上"),INDEX(判定２,MATCH(リスト!Z860,縦リスト２,0),MATCH(#REF!,横リスト,0)),"×"),""))</f>
        <v>#REF!</v>
      </c>
      <c r="R860" s="10" t="str">
        <f>IFERROR(IF(AND(#REF!="精神",#REF!="陸上"),INDEX(判定２,MATCH(リスト!Z860,縦リスト２,0),MATCH(M860,横リスト,0)),""),"×")</f>
        <v>×</v>
      </c>
      <c r="S860" s="10" t="e">
        <f>IF(OR(AND(#REF!="知的",#REF!="陸上"),R860="×"),Q860,P860)</f>
        <v>#REF!</v>
      </c>
      <c r="T860" s="8" t="str">
        <f t="shared" si="13"/>
        <v>　</v>
      </c>
      <c r="X86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60" s="272"/>
      <c r="Z860" s="272" t="e">
        <f>#REF!&amp;#REF!</f>
        <v>#REF!</v>
      </c>
      <c r="AA860" s="272"/>
    </row>
    <row r="861" spans="15:27" ht="14.25" x14ac:dyDescent="0.15">
      <c r="O861" s="10" t="e">
        <f>IF(OR(AND(#REF!="知的",#REF!="陸上"),R861="×"),Q861,P861)</f>
        <v>#REF!</v>
      </c>
      <c r="P861" s="10" t="str">
        <f>IFERROR(IF(#REF!="ﾎﾞｳﾘﾝｸﾞ","◎",IF(OR(#REF!="陸上",#REF!="水泳",#REF!="卓球",#REF!="ﾎﾞｯﾁｬ",#REF!="ﾌﾗｲﾝｸﾞﾃﾞｨｽｸ",#REF!="ｱｰﾁｪﾘｰ",#REF!="砲丸投4.0kg"),INDEX(判定,MATCH(リスト!X861,縦リスト,0),MATCH(#REF!,横リスト,0)),"")),"×")</f>
        <v>×</v>
      </c>
      <c r="Q861" s="10" t="e">
        <f>IF(#REF!="","",IFERROR(IF(AND(#REF!="知的",#REF!="陸上"),INDEX(判定２,MATCH(リスト!Z861,縦リスト２,0),MATCH(#REF!,横リスト,0)),"×"),""))</f>
        <v>#REF!</v>
      </c>
      <c r="R861" s="10" t="str">
        <f>IFERROR(IF(AND(#REF!="精神",#REF!="陸上"),INDEX(判定２,MATCH(リスト!Z861,縦リスト２,0),MATCH(M861,横リスト,0)),""),"×")</f>
        <v>×</v>
      </c>
      <c r="S861" s="10" t="e">
        <f>IF(OR(AND(#REF!="知的",#REF!="陸上"),R861="×"),Q861,P861)</f>
        <v>#REF!</v>
      </c>
      <c r="T861" s="8" t="str">
        <f t="shared" si="13"/>
        <v>　</v>
      </c>
      <c r="X86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61" s="272"/>
      <c r="Z861" s="272" t="e">
        <f>#REF!&amp;#REF!</f>
        <v>#REF!</v>
      </c>
      <c r="AA861" s="272"/>
    </row>
    <row r="862" spans="15:27" ht="14.25" x14ac:dyDescent="0.15">
      <c r="O862" s="10" t="e">
        <f>IF(OR(AND(#REF!="知的",#REF!="陸上"),R862="×"),Q862,P862)</f>
        <v>#REF!</v>
      </c>
      <c r="P862" s="10" t="str">
        <f>IFERROR(IF(#REF!="ﾎﾞｳﾘﾝｸﾞ","◎",IF(OR(#REF!="陸上",#REF!="水泳",#REF!="卓球",#REF!="ﾎﾞｯﾁｬ",#REF!="ﾌﾗｲﾝｸﾞﾃﾞｨｽｸ",#REF!="ｱｰﾁｪﾘｰ",#REF!="砲丸投4.0kg"),INDEX(判定,MATCH(リスト!X862,縦リスト,0),MATCH(#REF!,横リスト,0)),"")),"×")</f>
        <v>×</v>
      </c>
      <c r="Q862" s="10" t="e">
        <f>IF(#REF!="","",IFERROR(IF(AND(#REF!="知的",#REF!="陸上"),INDEX(判定２,MATCH(リスト!Z862,縦リスト２,0),MATCH(#REF!,横リスト,0)),"×"),""))</f>
        <v>#REF!</v>
      </c>
      <c r="R862" s="10" t="str">
        <f>IFERROR(IF(AND(#REF!="精神",#REF!="陸上"),INDEX(判定２,MATCH(リスト!Z862,縦リスト２,0),MATCH(M862,横リスト,0)),""),"×")</f>
        <v>×</v>
      </c>
      <c r="S862" s="10" t="e">
        <f>IF(OR(AND(#REF!="知的",#REF!="陸上"),R862="×"),Q862,P862)</f>
        <v>#REF!</v>
      </c>
      <c r="T862" s="8" t="str">
        <f t="shared" si="13"/>
        <v>　</v>
      </c>
      <c r="X86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62" s="272"/>
      <c r="Z862" s="272" t="e">
        <f>#REF!&amp;#REF!</f>
        <v>#REF!</v>
      </c>
      <c r="AA862" s="272"/>
    </row>
    <row r="863" spans="15:27" ht="14.25" x14ac:dyDescent="0.15">
      <c r="O863" s="10" t="e">
        <f>IF(OR(AND(#REF!="知的",#REF!="陸上"),R863="×"),Q863,P863)</f>
        <v>#REF!</v>
      </c>
      <c r="P863" s="10" t="str">
        <f>IFERROR(IF(#REF!="ﾎﾞｳﾘﾝｸﾞ","◎",IF(OR(#REF!="陸上",#REF!="水泳",#REF!="卓球",#REF!="ﾎﾞｯﾁｬ",#REF!="ﾌﾗｲﾝｸﾞﾃﾞｨｽｸ",#REF!="ｱｰﾁｪﾘｰ",#REF!="砲丸投4.0kg"),INDEX(判定,MATCH(リスト!X863,縦リスト,0),MATCH(#REF!,横リスト,0)),"")),"×")</f>
        <v>×</v>
      </c>
      <c r="Q863" s="10" t="e">
        <f>IF(#REF!="","",IFERROR(IF(AND(#REF!="知的",#REF!="陸上"),INDEX(判定２,MATCH(リスト!Z863,縦リスト２,0),MATCH(#REF!,横リスト,0)),"×"),""))</f>
        <v>#REF!</v>
      </c>
      <c r="R863" s="10" t="str">
        <f>IFERROR(IF(AND(#REF!="精神",#REF!="陸上"),INDEX(判定２,MATCH(リスト!Z863,縦リスト２,0),MATCH(M863,横リスト,0)),""),"×")</f>
        <v>×</v>
      </c>
      <c r="S863" s="10" t="e">
        <f>IF(OR(AND(#REF!="知的",#REF!="陸上"),R863="×"),Q863,P863)</f>
        <v>#REF!</v>
      </c>
      <c r="T863" s="8" t="str">
        <f t="shared" si="13"/>
        <v>　</v>
      </c>
      <c r="X86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63" s="272"/>
      <c r="Z863" s="272" t="e">
        <f>#REF!&amp;#REF!</f>
        <v>#REF!</v>
      </c>
      <c r="AA863" s="272"/>
    </row>
    <row r="864" spans="15:27" ht="14.25" x14ac:dyDescent="0.15">
      <c r="O864" s="10" t="e">
        <f>IF(OR(AND(#REF!="知的",#REF!="陸上"),R864="×"),Q864,P864)</f>
        <v>#REF!</v>
      </c>
      <c r="P864" s="10" t="str">
        <f>IFERROR(IF(#REF!="ﾎﾞｳﾘﾝｸﾞ","◎",IF(OR(#REF!="陸上",#REF!="水泳",#REF!="卓球",#REF!="ﾎﾞｯﾁｬ",#REF!="ﾌﾗｲﾝｸﾞﾃﾞｨｽｸ",#REF!="ｱｰﾁｪﾘｰ",#REF!="砲丸投4.0kg"),INDEX(判定,MATCH(リスト!X864,縦リスト,0),MATCH(#REF!,横リスト,0)),"")),"×")</f>
        <v>×</v>
      </c>
      <c r="Q864" s="10" t="e">
        <f>IF(#REF!="","",IFERROR(IF(AND(#REF!="知的",#REF!="陸上"),INDEX(判定２,MATCH(リスト!Z864,縦リスト２,0),MATCH(#REF!,横リスト,0)),"×"),""))</f>
        <v>#REF!</v>
      </c>
      <c r="R864" s="10" t="str">
        <f>IFERROR(IF(AND(#REF!="精神",#REF!="陸上"),INDEX(判定２,MATCH(リスト!Z864,縦リスト２,0),MATCH(M864,横リスト,0)),""),"×")</f>
        <v>×</v>
      </c>
      <c r="S864" s="10" t="e">
        <f>IF(OR(AND(#REF!="知的",#REF!="陸上"),R864="×"),Q864,P864)</f>
        <v>#REF!</v>
      </c>
      <c r="T864" s="8" t="str">
        <f t="shared" si="13"/>
        <v>　</v>
      </c>
      <c r="X86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64" s="272"/>
      <c r="Z864" s="272" t="e">
        <f>#REF!&amp;#REF!</f>
        <v>#REF!</v>
      </c>
      <c r="AA864" s="272"/>
    </row>
    <row r="865" spans="15:27" ht="14.25" x14ac:dyDescent="0.15">
      <c r="O865" s="10" t="e">
        <f>IF(OR(AND(#REF!="知的",#REF!="陸上"),R865="×"),Q865,P865)</f>
        <v>#REF!</v>
      </c>
      <c r="P865" s="10" t="str">
        <f>IFERROR(IF(#REF!="ﾎﾞｳﾘﾝｸﾞ","◎",IF(OR(#REF!="陸上",#REF!="水泳",#REF!="卓球",#REF!="ﾎﾞｯﾁｬ",#REF!="ﾌﾗｲﾝｸﾞﾃﾞｨｽｸ",#REF!="ｱｰﾁｪﾘｰ",#REF!="砲丸投4.0kg"),INDEX(判定,MATCH(リスト!X865,縦リスト,0),MATCH(#REF!,横リスト,0)),"")),"×")</f>
        <v>×</v>
      </c>
      <c r="Q865" s="10" t="e">
        <f>IF(#REF!="","",IFERROR(IF(AND(#REF!="知的",#REF!="陸上"),INDEX(判定２,MATCH(リスト!Z865,縦リスト２,0),MATCH(#REF!,横リスト,0)),"×"),""))</f>
        <v>#REF!</v>
      </c>
      <c r="R865" s="10" t="str">
        <f>IFERROR(IF(AND(#REF!="精神",#REF!="陸上"),INDEX(判定２,MATCH(リスト!Z865,縦リスト２,0),MATCH(M865,横リスト,0)),""),"×")</f>
        <v>×</v>
      </c>
      <c r="S865" s="10" t="e">
        <f>IF(OR(AND(#REF!="知的",#REF!="陸上"),R865="×"),Q865,P865)</f>
        <v>#REF!</v>
      </c>
      <c r="T865" s="8" t="str">
        <f t="shared" si="13"/>
        <v>　</v>
      </c>
      <c r="X86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65" s="272"/>
      <c r="Z865" s="272" t="e">
        <f>#REF!&amp;#REF!</f>
        <v>#REF!</v>
      </c>
      <c r="AA865" s="272"/>
    </row>
    <row r="866" spans="15:27" ht="14.25" x14ac:dyDescent="0.15">
      <c r="O866" s="10" t="e">
        <f>IF(OR(AND(#REF!="知的",#REF!="陸上"),R866="×"),Q866,P866)</f>
        <v>#REF!</v>
      </c>
      <c r="P866" s="10" t="str">
        <f>IFERROR(IF(#REF!="ﾎﾞｳﾘﾝｸﾞ","◎",IF(OR(#REF!="陸上",#REF!="水泳",#REF!="卓球",#REF!="ﾎﾞｯﾁｬ",#REF!="ﾌﾗｲﾝｸﾞﾃﾞｨｽｸ",#REF!="ｱｰﾁｪﾘｰ",#REF!="砲丸投4.0kg"),INDEX(判定,MATCH(リスト!X866,縦リスト,0),MATCH(#REF!,横リスト,0)),"")),"×")</f>
        <v>×</v>
      </c>
      <c r="Q866" s="10" t="e">
        <f>IF(#REF!="","",IFERROR(IF(AND(#REF!="知的",#REF!="陸上"),INDEX(判定２,MATCH(リスト!Z866,縦リスト２,0),MATCH(#REF!,横リスト,0)),"×"),""))</f>
        <v>#REF!</v>
      </c>
      <c r="R866" s="10" t="str">
        <f>IFERROR(IF(AND(#REF!="精神",#REF!="陸上"),INDEX(判定２,MATCH(リスト!Z866,縦リスト２,0),MATCH(M866,横リスト,0)),""),"×")</f>
        <v>×</v>
      </c>
      <c r="S866" s="10" t="e">
        <f>IF(OR(AND(#REF!="知的",#REF!="陸上"),R866="×"),Q866,P866)</f>
        <v>#REF!</v>
      </c>
      <c r="T866" s="8" t="str">
        <f t="shared" si="13"/>
        <v>　</v>
      </c>
      <c r="X86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66" s="272"/>
      <c r="Z866" s="272" t="e">
        <f>#REF!&amp;#REF!</f>
        <v>#REF!</v>
      </c>
      <c r="AA866" s="272"/>
    </row>
    <row r="867" spans="15:27" ht="14.25" x14ac:dyDescent="0.15">
      <c r="O867" s="10" t="e">
        <f>IF(OR(AND(#REF!="知的",#REF!="陸上"),R867="×"),Q867,P867)</f>
        <v>#REF!</v>
      </c>
      <c r="P867" s="10" t="str">
        <f>IFERROR(IF(#REF!="ﾎﾞｳﾘﾝｸﾞ","◎",IF(OR(#REF!="陸上",#REF!="水泳",#REF!="卓球",#REF!="ﾎﾞｯﾁｬ",#REF!="ﾌﾗｲﾝｸﾞﾃﾞｨｽｸ",#REF!="ｱｰﾁｪﾘｰ",#REF!="砲丸投4.0kg"),INDEX(判定,MATCH(リスト!X867,縦リスト,0),MATCH(#REF!,横リスト,0)),"")),"×")</f>
        <v>×</v>
      </c>
      <c r="Q867" s="10" t="e">
        <f>IF(#REF!="","",IFERROR(IF(AND(#REF!="知的",#REF!="陸上"),INDEX(判定２,MATCH(リスト!Z867,縦リスト２,0),MATCH(#REF!,横リスト,0)),"×"),""))</f>
        <v>#REF!</v>
      </c>
      <c r="R867" s="10" t="str">
        <f>IFERROR(IF(AND(#REF!="精神",#REF!="陸上"),INDEX(判定２,MATCH(リスト!Z867,縦リスト２,0),MATCH(M867,横リスト,0)),""),"×")</f>
        <v>×</v>
      </c>
      <c r="S867" s="10" t="e">
        <f>IF(OR(AND(#REF!="知的",#REF!="陸上"),R867="×"),Q867,P867)</f>
        <v>#REF!</v>
      </c>
      <c r="T867" s="8" t="str">
        <f t="shared" si="13"/>
        <v>　</v>
      </c>
      <c r="X86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67" s="272"/>
      <c r="Z867" s="272" t="e">
        <f>#REF!&amp;#REF!</f>
        <v>#REF!</v>
      </c>
      <c r="AA867" s="272"/>
    </row>
    <row r="868" spans="15:27" ht="14.25" x14ac:dyDescent="0.15">
      <c r="O868" s="10" t="e">
        <f>IF(OR(AND(#REF!="知的",#REF!="陸上"),R868="×"),Q868,P868)</f>
        <v>#REF!</v>
      </c>
      <c r="P868" s="10" t="str">
        <f>IFERROR(IF(#REF!="ﾎﾞｳﾘﾝｸﾞ","◎",IF(OR(#REF!="陸上",#REF!="水泳",#REF!="卓球",#REF!="ﾎﾞｯﾁｬ",#REF!="ﾌﾗｲﾝｸﾞﾃﾞｨｽｸ",#REF!="ｱｰﾁｪﾘｰ",#REF!="砲丸投4.0kg"),INDEX(判定,MATCH(リスト!X868,縦リスト,0),MATCH(#REF!,横リスト,0)),"")),"×")</f>
        <v>×</v>
      </c>
      <c r="Q868" s="10" t="e">
        <f>IF(#REF!="","",IFERROR(IF(AND(#REF!="知的",#REF!="陸上"),INDEX(判定２,MATCH(リスト!Z868,縦リスト２,0),MATCH(#REF!,横リスト,0)),"×"),""))</f>
        <v>#REF!</v>
      </c>
      <c r="R868" s="10" t="str">
        <f>IFERROR(IF(AND(#REF!="精神",#REF!="陸上"),INDEX(判定２,MATCH(リスト!Z868,縦リスト２,0),MATCH(M868,横リスト,0)),""),"×")</f>
        <v>×</v>
      </c>
      <c r="S868" s="10" t="e">
        <f>IF(OR(AND(#REF!="知的",#REF!="陸上"),R868="×"),Q868,P868)</f>
        <v>#REF!</v>
      </c>
      <c r="T868" s="8" t="str">
        <f t="shared" si="13"/>
        <v>　</v>
      </c>
      <c r="X86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68" s="272"/>
      <c r="Z868" s="272" t="e">
        <f>#REF!&amp;#REF!</f>
        <v>#REF!</v>
      </c>
      <c r="AA868" s="272"/>
    </row>
    <row r="869" spans="15:27" ht="14.25" x14ac:dyDescent="0.15">
      <c r="O869" s="10" t="e">
        <f>IF(OR(AND(#REF!="知的",#REF!="陸上"),R869="×"),Q869,P869)</f>
        <v>#REF!</v>
      </c>
      <c r="P869" s="10" t="str">
        <f>IFERROR(IF(#REF!="ﾎﾞｳﾘﾝｸﾞ","◎",IF(OR(#REF!="陸上",#REF!="水泳",#REF!="卓球",#REF!="ﾎﾞｯﾁｬ",#REF!="ﾌﾗｲﾝｸﾞﾃﾞｨｽｸ",#REF!="ｱｰﾁｪﾘｰ",#REF!="砲丸投4.0kg"),INDEX(判定,MATCH(リスト!X869,縦リスト,0),MATCH(#REF!,横リスト,0)),"")),"×")</f>
        <v>×</v>
      </c>
      <c r="Q869" s="10" t="e">
        <f>IF(#REF!="","",IFERROR(IF(AND(#REF!="知的",#REF!="陸上"),INDEX(判定２,MATCH(リスト!Z869,縦リスト２,0),MATCH(#REF!,横リスト,0)),"×"),""))</f>
        <v>#REF!</v>
      </c>
      <c r="R869" s="10" t="str">
        <f>IFERROR(IF(AND(#REF!="精神",#REF!="陸上"),INDEX(判定２,MATCH(リスト!Z869,縦リスト２,0),MATCH(M869,横リスト,0)),""),"×")</f>
        <v>×</v>
      </c>
      <c r="S869" s="10" t="e">
        <f>IF(OR(AND(#REF!="知的",#REF!="陸上"),R869="×"),Q869,P869)</f>
        <v>#REF!</v>
      </c>
      <c r="T869" s="8" t="str">
        <f t="shared" si="13"/>
        <v>　</v>
      </c>
      <c r="X86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69" s="272"/>
      <c r="Z869" s="272" t="e">
        <f>#REF!&amp;#REF!</f>
        <v>#REF!</v>
      </c>
      <c r="AA869" s="272"/>
    </row>
    <row r="870" spans="15:27" ht="14.25" x14ac:dyDescent="0.15">
      <c r="O870" s="10" t="e">
        <f>IF(OR(AND(#REF!="知的",#REF!="陸上"),R870="×"),Q870,P870)</f>
        <v>#REF!</v>
      </c>
      <c r="P870" s="10" t="str">
        <f>IFERROR(IF(#REF!="ﾎﾞｳﾘﾝｸﾞ","◎",IF(OR(#REF!="陸上",#REF!="水泳",#REF!="卓球",#REF!="ﾎﾞｯﾁｬ",#REF!="ﾌﾗｲﾝｸﾞﾃﾞｨｽｸ",#REF!="ｱｰﾁｪﾘｰ",#REF!="砲丸投4.0kg"),INDEX(判定,MATCH(リスト!X870,縦リスト,0),MATCH(#REF!,横リスト,0)),"")),"×")</f>
        <v>×</v>
      </c>
      <c r="Q870" s="10" t="e">
        <f>IF(#REF!="","",IFERROR(IF(AND(#REF!="知的",#REF!="陸上"),INDEX(判定２,MATCH(リスト!Z870,縦リスト２,0),MATCH(#REF!,横リスト,0)),"×"),""))</f>
        <v>#REF!</v>
      </c>
      <c r="R870" s="10" t="str">
        <f>IFERROR(IF(AND(#REF!="精神",#REF!="陸上"),INDEX(判定２,MATCH(リスト!Z870,縦リスト２,0),MATCH(M870,横リスト,0)),""),"×")</f>
        <v>×</v>
      </c>
      <c r="S870" s="10" t="e">
        <f>IF(OR(AND(#REF!="知的",#REF!="陸上"),R870="×"),Q870,P870)</f>
        <v>#REF!</v>
      </c>
      <c r="T870" s="8" t="str">
        <f t="shared" si="13"/>
        <v>　</v>
      </c>
      <c r="X87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70" s="272"/>
      <c r="Z870" s="272" t="e">
        <f>#REF!&amp;#REF!</f>
        <v>#REF!</v>
      </c>
      <c r="AA870" s="272"/>
    </row>
    <row r="871" spans="15:27" ht="14.25" x14ac:dyDescent="0.15">
      <c r="O871" s="10" t="e">
        <f>IF(OR(AND(#REF!="知的",#REF!="陸上"),R871="×"),Q871,P871)</f>
        <v>#REF!</v>
      </c>
      <c r="P871" s="10" t="str">
        <f>IFERROR(IF(#REF!="ﾎﾞｳﾘﾝｸﾞ","◎",IF(OR(#REF!="陸上",#REF!="水泳",#REF!="卓球",#REF!="ﾎﾞｯﾁｬ",#REF!="ﾌﾗｲﾝｸﾞﾃﾞｨｽｸ",#REF!="ｱｰﾁｪﾘｰ",#REF!="砲丸投4.0kg"),INDEX(判定,MATCH(リスト!X871,縦リスト,0),MATCH(#REF!,横リスト,0)),"")),"×")</f>
        <v>×</v>
      </c>
      <c r="Q871" s="10" t="e">
        <f>IF(#REF!="","",IFERROR(IF(AND(#REF!="知的",#REF!="陸上"),INDEX(判定２,MATCH(リスト!Z871,縦リスト２,0),MATCH(#REF!,横リスト,0)),"×"),""))</f>
        <v>#REF!</v>
      </c>
      <c r="R871" s="10" t="str">
        <f>IFERROR(IF(AND(#REF!="精神",#REF!="陸上"),INDEX(判定２,MATCH(リスト!Z871,縦リスト２,0),MATCH(M871,横リスト,0)),""),"×")</f>
        <v>×</v>
      </c>
      <c r="S871" s="10" t="e">
        <f>IF(OR(AND(#REF!="知的",#REF!="陸上"),R871="×"),Q871,P871)</f>
        <v>#REF!</v>
      </c>
      <c r="T871" s="8" t="str">
        <f t="shared" si="13"/>
        <v>　</v>
      </c>
      <c r="X87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71" s="272"/>
      <c r="Z871" s="272" t="e">
        <f>#REF!&amp;#REF!</f>
        <v>#REF!</v>
      </c>
      <c r="AA871" s="272"/>
    </row>
    <row r="872" spans="15:27" ht="14.25" x14ac:dyDescent="0.15">
      <c r="O872" s="10" t="e">
        <f>IF(OR(AND(#REF!="知的",#REF!="陸上"),R872="×"),Q872,P872)</f>
        <v>#REF!</v>
      </c>
      <c r="P872" s="10" t="str">
        <f>IFERROR(IF(#REF!="ﾎﾞｳﾘﾝｸﾞ","◎",IF(OR(#REF!="陸上",#REF!="水泳",#REF!="卓球",#REF!="ﾎﾞｯﾁｬ",#REF!="ﾌﾗｲﾝｸﾞﾃﾞｨｽｸ",#REF!="ｱｰﾁｪﾘｰ",#REF!="砲丸投4.0kg"),INDEX(判定,MATCH(リスト!X872,縦リスト,0),MATCH(#REF!,横リスト,0)),"")),"×")</f>
        <v>×</v>
      </c>
      <c r="Q872" s="10" t="e">
        <f>IF(#REF!="","",IFERROR(IF(AND(#REF!="知的",#REF!="陸上"),INDEX(判定２,MATCH(リスト!Z872,縦リスト２,0),MATCH(#REF!,横リスト,0)),"×"),""))</f>
        <v>#REF!</v>
      </c>
      <c r="R872" s="10" t="str">
        <f>IFERROR(IF(AND(#REF!="精神",#REF!="陸上"),INDEX(判定２,MATCH(リスト!Z872,縦リスト２,0),MATCH(M872,横リスト,0)),""),"×")</f>
        <v>×</v>
      </c>
      <c r="S872" s="10" t="e">
        <f>IF(OR(AND(#REF!="知的",#REF!="陸上"),R872="×"),Q872,P872)</f>
        <v>#REF!</v>
      </c>
      <c r="T872" s="8" t="str">
        <f t="shared" si="13"/>
        <v>　</v>
      </c>
      <c r="X87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72" s="272"/>
      <c r="Z872" s="272" t="e">
        <f>#REF!&amp;#REF!</f>
        <v>#REF!</v>
      </c>
      <c r="AA872" s="272"/>
    </row>
    <row r="873" spans="15:27" ht="14.25" x14ac:dyDescent="0.15">
      <c r="O873" s="10" t="e">
        <f>IF(OR(AND(#REF!="知的",#REF!="陸上"),R873="×"),Q873,P873)</f>
        <v>#REF!</v>
      </c>
      <c r="P873" s="10" t="str">
        <f>IFERROR(IF(#REF!="ﾎﾞｳﾘﾝｸﾞ","◎",IF(OR(#REF!="陸上",#REF!="水泳",#REF!="卓球",#REF!="ﾎﾞｯﾁｬ",#REF!="ﾌﾗｲﾝｸﾞﾃﾞｨｽｸ",#REF!="ｱｰﾁｪﾘｰ",#REF!="砲丸投4.0kg"),INDEX(判定,MATCH(リスト!X873,縦リスト,0),MATCH(#REF!,横リスト,0)),"")),"×")</f>
        <v>×</v>
      </c>
      <c r="Q873" s="10" t="e">
        <f>IF(#REF!="","",IFERROR(IF(AND(#REF!="知的",#REF!="陸上"),INDEX(判定２,MATCH(リスト!Z873,縦リスト２,0),MATCH(#REF!,横リスト,0)),"×"),""))</f>
        <v>#REF!</v>
      </c>
      <c r="R873" s="10" t="str">
        <f>IFERROR(IF(AND(#REF!="精神",#REF!="陸上"),INDEX(判定２,MATCH(リスト!Z873,縦リスト２,0),MATCH(M873,横リスト,0)),""),"×")</f>
        <v>×</v>
      </c>
      <c r="S873" s="10" t="e">
        <f>IF(OR(AND(#REF!="知的",#REF!="陸上"),R873="×"),Q873,P873)</f>
        <v>#REF!</v>
      </c>
      <c r="T873" s="8" t="str">
        <f t="shared" si="13"/>
        <v>　</v>
      </c>
      <c r="X87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73" s="272"/>
      <c r="Z873" s="272" t="e">
        <f>#REF!&amp;#REF!</f>
        <v>#REF!</v>
      </c>
      <c r="AA873" s="272"/>
    </row>
    <row r="874" spans="15:27" ht="14.25" x14ac:dyDescent="0.15">
      <c r="O874" s="10" t="e">
        <f>IF(OR(AND(#REF!="知的",#REF!="陸上"),R874="×"),Q874,P874)</f>
        <v>#REF!</v>
      </c>
      <c r="P874" s="10" t="str">
        <f>IFERROR(IF(#REF!="ﾎﾞｳﾘﾝｸﾞ","◎",IF(OR(#REF!="陸上",#REF!="水泳",#REF!="卓球",#REF!="ﾎﾞｯﾁｬ",#REF!="ﾌﾗｲﾝｸﾞﾃﾞｨｽｸ",#REF!="ｱｰﾁｪﾘｰ",#REF!="砲丸投4.0kg"),INDEX(判定,MATCH(リスト!X874,縦リスト,0),MATCH(#REF!,横リスト,0)),"")),"×")</f>
        <v>×</v>
      </c>
      <c r="Q874" s="10" t="e">
        <f>IF(#REF!="","",IFERROR(IF(AND(#REF!="知的",#REF!="陸上"),INDEX(判定２,MATCH(リスト!Z874,縦リスト２,0),MATCH(#REF!,横リスト,0)),"×"),""))</f>
        <v>#REF!</v>
      </c>
      <c r="R874" s="10" t="str">
        <f>IFERROR(IF(AND(#REF!="精神",#REF!="陸上"),INDEX(判定２,MATCH(リスト!Z874,縦リスト２,0),MATCH(M874,横リスト,0)),""),"×")</f>
        <v>×</v>
      </c>
      <c r="S874" s="10" t="e">
        <f>IF(OR(AND(#REF!="知的",#REF!="陸上"),R874="×"),Q874,P874)</f>
        <v>#REF!</v>
      </c>
      <c r="T874" s="8" t="str">
        <f t="shared" si="13"/>
        <v>　</v>
      </c>
      <c r="X87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74" s="272"/>
      <c r="Z874" s="272" t="e">
        <f>#REF!&amp;#REF!</f>
        <v>#REF!</v>
      </c>
      <c r="AA874" s="272"/>
    </row>
    <row r="875" spans="15:27" ht="14.25" x14ac:dyDescent="0.15">
      <c r="O875" s="10" t="e">
        <f>IF(OR(AND(#REF!="知的",#REF!="陸上"),R875="×"),Q875,P875)</f>
        <v>#REF!</v>
      </c>
      <c r="P875" s="10" t="str">
        <f>IFERROR(IF(#REF!="ﾎﾞｳﾘﾝｸﾞ","◎",IF(OR(#REF!="陸上",#REF!="水泳",#REF!="卓球",#REF!="ﾎﾞｯﾁｬ",#REF!="ﾌﾗｲﾝｸﾞﾃﾞｨｽｸ",#REF!="ｱｰﾁｪﾘｰ",#REF!="砲丸投4.0kg"),INDEX(判定,MATCH(リスト!X875,縦リスト,0),MATCH(#REF!,横リスト,0)),"")),"×")</f>
        <v>×</v>
      </c>
      <c r="Q875" s="10" t="e">
        <f>IF(#REF!="","",IFERROR(IF(AND(#REF!="知的",#REF!="陸上"),INDEX(判定２,MATCH(リスト!Z875,縦リスト２,0),MATCH(#REF!,横リスト,0)),"×"),""))</f>
        <v>#REF!</v>
      </c>
      <c r="R875" s="10" t="str">
        <f>IFERROR(IF(AND(#REF!="精神",#REF!="陸上"),INDEX(判定２,MATCH(リスト!Z875,縦リスト２,0),MATCH(M875,横リスト,0)),""),"×")</f>
        <v>×</v>
      </c>
      <c r="S875" s="10" t="e">
        <f>IF(OR(AND(#REF!="知的",#REF!="陸上"),R875="×"),Q875,P875)</f>
        <v>#REF!</v>
      </c>
      <c r="T875" s="8" t="str">
        <f t="shared" si="13"/>
        <v>　</v>
      </c>
      <c r="X87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75" s="272"/>
      <c r="Z875" s="272" t="e">
        <f>#REF!&amp;#REF!</f>
        <v>#REF!</v>
      </c>
      <c r="AA875" s="272"/>
    </row>
    <row r="876" spans="15:27" ht="14.25" x14ac:dyDescent="0.15">
      <c r="O876" s="10" t="e">
        <f>IF(OR(AND(#REF!="知的",#REF!="陸上"),R876="×"),Q876,P876)</f>
        <v>#REF!</v>
      </c>
      <c r="P876" s="10" t="str">
        <f>IFERROR(IF(#REF!="ﾎﾞｳﾘﾝｸﾞ","◎",IF(OR(#REF!="陸上",#REF!="水泳",#REF!="卓球",#REF!="ﾎﾞｯﾁｬ",#REF!="ﾌﾗｲﾝｸﾞﾃﾞｨｽｸ",#REF!="ｱｰﾁｪﾘｰ",#REF!="砲丸投4.0kg"),INDEX(判定,MATCH(リスト!X876,縦リスト,0),MATCH(#REF!,横リスト,0)),"")),"×")</f>
        <v>×</v>
      </c>
      <c r="Q876" s="10" t="e">
        <f>IF(#REF!="","",IFERROR(IF(AND(#REF!="知的",#REF!="陸上"),INDEX(判定２,MATCH(リスト!Z876,縦リスト２,0),MATCH(#REF!,横リスト,0)),"×"),""))</f>
        <v>#REF!</v>
      </c>
      <c r="R876" s="10" t="str">
        <f>IFERROR(IF(AND(#REF!="精神",#REF!="陸上"),INDEX(判定２,MATCH(リスト!Z876,縦リスト２,0),MATCH(M876,横リスト,0)),""),"×")</f>
        <v>×</v>
      </c>
      <c r="S876" s="10" t="e">
        <f>IF(OR(AND(#REF!="知的",#REF!="陸上"),R876="×"),Q876,P876)</f>
        <v>#REF!</v>
      </c>
      <c r="T876" s="8" t="str">
        <f t="shared" si="13"/>
        <v>　</v>
      </c>
      <c r="X87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76" s="272"/>
      <c r="Z876" s="272" t="e">
        <f>#REF!&amp;#REF!</f>
        <v>#REF!</v>
      </c>
      <c r="AA876" s="272"/>
    </row>
    <row r="877" spans="15:27" ht="14.25" x14ac:dyDescent="0.15">
      <c r="O877" s="10" t="e">
        <f>IF(OR(AND(#REF!="知的",#REF!="陸上"),R877="×"),Q877,P877)</f>
        <v>#REF!</v>
      </c>
      <c r="P877" s="10" t="str">
        <f>IFERROR(IF(#REF!="ﾎﾞｳﾘﾝｸﾞ","◎",IF(OR(#REF!="陸上",#REF!="水泳",#REF!="卓球",#REF!="ﾎﾞｯﾁｬ",#REF!="ﾌﾗｲﾝｸﾞﾃﾞｨｽｸ",#REF!="ｱｰﾁｪﾘｰ",#REF!="砲丸投4.0kg"),INDEX(判定,MATCH(リスト!X877,縦リスト,0),MATCH(#REF!,横リスト,0)),"")),"×")</f>
        <v>×</v>
      </c>
      <c r="Q877" s="10" t="e">
        <f>IF(#REF!="","",IFERROR(IF(AND(#REF!="知的",#REF!="陸上"),INDEX(判定２,MATCH(リスト!Z877,縦リスト２,0),MATCH(#REF!,横リスト,0)),"×"),""))</f>
        <v>#REF!</v>
      </c>
      <c r="R877" s="10" t="str">
        <f>IFERROR(IF(AND(#REF!="精神",#REF!="陸上"),INDEX(判定２,MATCH(リスト!Z877,縦リスト２,0),MATCH(M877,横リスト,0)),""),"×")</f>
        <v>×</v>
      </c>
      <c r="S877" s="10" t="e">
        <f>IF(OR(AND(#REF!="知的",#REF!="陸上"),R877="×"),Q877,P877)</f>
        <v>#REF!</v>
      </c>
      <c r="T877" s="8" t="str">
        <f t="shared" si="13"/>
        <v>　</v>
      </c>
      <c r="X87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77" s="272"/>
      <c r="Z877" s="272" t="e">
        <f>#REF!&amp;#REF!</f>
        <v>#REF!</v>
      </c>
      <c r="AA877" s="272"/>
    </row>
    <row r="878" spans="15:27" ht="14.25" x14ac:dyDescent="0.15">
      <c r="O878" s="10" t="e">
        <f>IF(OR(AND(#REF!="知的",#REF!="陸上"),R878="×"),Q878,P878)</f>
        <v>#REF!</v>
      </c>
      <c r="P878" s="10" t="str">
        <f>IFERROR(IF(#REF!="ﾎﾞｳﾘﾝｸﾞ","◎",IF(OR(#REF!="陸上",#REF!="水泳",#REF!="卓球",#REF!="ﾎﾞｯﾁｬ",#REF!="ﾌﾗｲﾝｸﾞﾃﾞｨｽｸ",#REF!="ｱｰﾁｪﾘｰ",#REF!="砲丸投4.0kg"),INDEX(判定,MATCH(リスト!X878,縦リスト,0),MATCH(#REF!,横リスト,0)),"")),"×")</f>
        <v>×</v>
      </c>
      <c r="Q878" s="10" t="e">
        <f>IF(#REF!="","",IFERROR(IF(AND(#REF!="知的",#REF!="陸上"),INDEX(判定２,MATCH(リスト!Z878,縦リスト２,0),MATCH(#REF!,横リスト,0)),"×"),""))</f>
        <v>#REF!</v>
      </c>
      <c r="R878" s="10" t="str">
        <f>IFERROR(IF(AND(#REF!="精神",#REF!="陸上"),INDEX(判定２,MATCH(リスト!Z878,縦リスト２,0),MATCH(M878,横リスト,0)),""),"×")</f>
        <v>×</v>
      </c>
      <c r="S878" s="10" t="e">
        <f>IF(OR(AND(#REF!="知的",#REF!="陸上"),R878="×"),Q878,P878)</f>
        <v>#REF!</v>
      </c>
      <c r="T878" s="8" t="str">
        <f t="shared" si="13"/>
        <v>　</v>
      </c>
      <c r="X87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78" s="272"/>
      <c r="Z878" s="272" t="e">
        <f>#REF!&amp;#REF!</f>
        <v>#REF!</v>
      </c>
      <c r="AA878" s="272"/>
    </row>
    <row r="879" spans="15:27" ht="14.25" x14ac:dyDescent="0.15">
      <c r="O879" s="10" t="e">
        <f>IF(OR(AND(#REF!="知的",#REF!="陸上"),R879="×"),Q879,P879)</f>
        <v>#REF!</v>
      </c>
      <c r="P879" s="10" t="str">
        <f>IFERROR(IF(#REF!="ﾎﾞｳﾘﾝｸﾞ","◎",IF(OR(#REF!="陸上",#REF!="水泳",#REF!="卓球",#REF!="ﾎﾞｯﾁｬ",#REF!="ﾌﾗｲﾝｸﾞﾃﾞｨｽｸ",#REF!="ｱｰﾁｪﾘｰ",#REF!="砲丸投4.0kg"),INDEX(判定,MATCH(リスト!X879,縦リスト,0),MATCH(#REF!,横リスト,0)),"")),"×")</f>
        <v>×</v>
      </c>
      <c r="Q879" s="10" t="e">
        <f>IF(#REF!="","",IFERROR(IF(AND(#REF!="知的",#REF!="陸上"),INDEX(判定２,MATCH(リスト!Z879,縦リスト２,0),MATCH(#REF!,横リスト,0)),"×"),""))</f>
        <v>#REF!</v>
      </c>
      <c r="R879" s="10" t="str">
        <f>IFERROR(IF(AND(#REF!="精神",#REF!="陸上"),INDEX(判定２,MATCH(リスト!Z879,縦リスト２,0),MATCH(M879,横リスト,0)),""),"×")</f>
        <v>×</v>
      </c>
      <c r="S879" s="10" t="e">
        <f>IF(OR(AND(#REF!="知的",#REF!="陸上"),R879="×"),Q879,P879)</f>
        <v>#REF!</v>
      </c>
      <c r="T879" s="8" t="str">
        <f t="shared" si="13"/>
        <v>　</v>
      </c>
      <c r="X87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79" s="272"/>
      <c r="Z879" s="272" t="e">
        <f>#REF!&amp;#REF!</f>
        <v>#REF!</v>
      </c>
      <c r="AA879" s="272"/>
    </row>
    <row r="880" spans="15:27" ht="14.25" x14ac:dyDescent="0.15">
      <c r="O880" s="10" t="e">
        <f>IF(OR(AND(#REF!="知的",#REF!="陸上"),R880="×"),Q880,P880)</f>
        <v>#REF!</v>
      </c>
      <c r="P880" s="10" t="str">
        <f>IFERROR(IF(#REF!="ﾎﾞｳﾘﾝｸﾞ","◎",IF(OR(#REF!="陸上",#REF!="水泳",#REF!="卓球",#REF!="ﾎﾞｯﾁｬ",#REF!="ﾌﾗｲﾝｸﾞﾃﾞｨｽｸ",#REF!="ｱｰﾁｪﾘｰ",#REF!="砲丸投4.0kg"),INDEX(判定,MATCH(リスト!X880,縦リスト,0),MATCH(#REF!,横リスト,0)),"")),"×")</f>
        <v>×</v>
      </c>
      <c r="Q880" s="10" t="e">
        <f>IF(#REF!="","",IFERROR(IF(AND(#REF!="知的",#REF!="陸上"),INDEX(判定２,MATCH(リスト!Z880,縦リスト２,0),MATCH(#REF!,横リスト,0)),"×"),""))</f>
        <v>#REF!</v>
      </c>
      <c r="R880" s="10" t="str">
        <f>IFERROR(IF(AND(#REF!="精神",#REF!="陸上"),INDEX(判定２,MATCH(リスト!Z880,縦リスト２,0),MATCH(M880,横リスト,0)),""),"×")</f>
        <v>×</v>
      </c>
      <c r="S880" s="10" t="e">
        <f>IF(OR(AND(#REF!="知的",#REF!="陸上"),R880="×"),Q880,P880)</f>
        <v>#REF!</v>
      </c>
      <c r="T880" s="8" t="str">
        <f t="shared" si="13"/>
        <v>　</v>
      </c>
      <c r="X88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80" s="272"/>
      <c r="Z880" s="272" t="e">
        <f>#REF!&amp;#REF!</f>
        <v>#REF!</v>
      </c>
      <c r="AA880" s="272"/>
    </row>
    <row r="881" spans="15:27" ht="14.25" x14ac:dyDescent="0.15">
      <c r="O881" s="10" t="e">
        <f>IF(OR(AND(#REF!="知的",#REF!="陸上"),R881="×"),Q881,P881)</f>
        <v>#REF!</v>
      </c>
      <c r="P881" s="10" t="str">
        <f>IFERROR(IF(#REF!="ﾎﾞｳﾘﾝｸﾞ","◎",IF(OR(#REF!="陸上",#REF!="水泳",#REF!="卓球",#REF!="ﾎﾞｯﾁｬ",#REF!="ﾌﾗｲﾝｸﾞﾃﾞｨｽｸ",#REF!="ｱｰﾁｪﾘｰ",#REF!="砲丸投4.0kg"),INDEX(判定,MATCH(リスト!X881,縦リスト,0),MATCH(#REF!,横リスト,0)),"")),"×")</f>
        <v>×</v>
      </c>
      <c r="Q881" s="10" t="e">
        <f>IF(#REF!="","",IFERROR(IF(AND(#REF!="知的",#REF!="陸上"),INDEX(判定２,MATCH(リスト!Z881,縦リスト２,0),MATCH(#REF!,横リスト,0)),"×"),""))</f>
        <v>#REF!</v>
      </c>
      <c r="R881" s="10" t="str">
        <f>IFERROR(IF(AND(#REF!="精神",#REF!="陸上"),INDEX(判定２,MATCH(リスト!Z881,縦リスト２,0),MATCH(M881,横リスト,0)),""),"×")</f>
        <v>×</v>
      </c>
      <c r="S881" s="10" t="e">
        <f>IF(OR(AND(#REF!="知的",#REF!="陸上"),R881="×"),Q881,P881)</f>
        <v>#REF!</v>
      </c>
      <c r="T881" s="8" t="str">
        <f t="shared" si="13"/>
        <v>　</v>
      </c>
      <c r="X88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81" s="272"/>
      <c r="Z881" s="272" t="e">
        <f>#REF!&amp;#REF!</f>
        <v>#REF!</v>
      </c>
      <c r="AA881" s="272"/>
    </row>
    <row r="882" spans="15:27" ht="14.25" x14ac:dyDescent="0.15">
      <c r="O882" s="10" t="e">
        <f>IF(OR(AND(#REF!="知的",#REF!="陸上"),R882="×"),Q882,P882)</f>
        <v>#REF!</v>
      </c>
      <c r="P882" s="10" t="str">
        <f>IFERROR(IF(#REF!="ﾎﾞｳﾘﾝｸﾞ","◎",IF(OR(#REF!="陸上",#REF!="水泳",#REF!="卓球",#REF!="ﾎﾞｯﾁｬ",#REF!="ﾌﾗｲﾝｸﾞﾃﾞｨｽｸ",#REF!="ｱｰﾁｪﾘｰ",#REF!="砲丸投4.0kg"),INDEX(判定,MATCH(リスト!X882,縦リスト,0),MATCH(#REF!,横リスト,0)),"")),"×")</f>
        <v>×</v>
      </c>
      <c r="Q882" s="10" t="e">
        <f>IF(#REF!="","",IFERROR(IF(AND(#REF!="知的",#REF!="陸上"),INDEX(判定２,MATCH(リスト!Z882,縦リスト２,0),MATCH(#REF!,横リスト,0)),"×"),""))</f>
        <v>#REF!</v>
      </c>
      <c r="R882" s="10" t="str">
        <f>IFERROR(IF(AND(#REF!="精神",#REF!="陸上"),INDEX(判定２,MATCH(リスト!Z882,縦リスト２,0),MATCH(M882,横リスト,0)),""),"×")</f>
        <v>×</v>
      </c>
      <c r="S882" s="10" t="e">
        <f>IF(OR(AND(#REF!="知的",#REF!="陸上"),R882="×"),Q882,P882)</f>
        <v>#REF!</v>
      </c>
      <c r="T882" s="8" t="str">
        <f t="shared" si="13"/>
        <v>　</v>
      </c>
      <c r="X88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82" s="272"/>
      <c r="Z882" s="272" t="e">
        <f>#REF!&amp;#REF!</f>
        <v>#REF!</v>
      </c>
      <c r="AA882" s="272"/>
    </row>
    <row r="883" spans="15:27" ht="14.25" x14ac:dyDescent="0.15">
      <c r="O883" s="10" t="e">
        <f>IF(OR(AND(#REF!="知的",#REF!="陸上"),R883="×"),Q883,P883)</f>
        <v>#REF!</v>
      </c>
      <c r="P883" s="10" t="str">
        <f>IFERROR(IF(#REF!="ﾎﾞｳﾘﾝｸﾞ","◎",IF(OR(#REF!="陸上",#REF!="水泳",#REF!="卓球",#REF!="ﾎﾞｯﾁｬ",#REF!="ﾌﾗｲﾝｸﾞﾃﾞｨｽｸ",#REF!="ｱｰﾁｪﾘｰ",#REF!="砲丸投4.0kg"),INDEX(判定,MATCH(リスト!X883,縦リスト,0),MATCH(#REF!,横リスト,0)),"")),"×")</f>
        <v>×</v>
      </c>
      <c r="Q883" s="10" t="e">
        <f>IF(#REF!="","",IFERROR(IF(AND(#REF!="知的",#REF!="陸上"),INDEX(判定２,MATCH(リスト!Z883,縦リスト２,0),MATCH(#REF!,横リスト,0)),"×"),""))</f>
        <v>#REF!</v>
      </c>
      <c r="R883" s="10" t="str">
        <f>IFERROR(IF(AND(#REF!="精神",#REF!="陸上"),INDEX(判定２,MATCH(リスト!Z883,縦リスト２,0),MATCH(M883,横リスト,0)),""),"×")</f>
        <v>×</v>
      </c>
      <c r="S883" s="10" t="e">
        <f>IF(OR(AND(#REF!="知的",#REF!="陸上"),R883="×"),Q883,P883)</f>
        <v>#REF!</v>
      </c>
      <c r="T883" s="8" t="str">
        <f t="shared" si="13"/>
        <v>　</v>
      </c>
      <c r="X88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83" s="272"/>
      <c r="Z883" s="272" t="e">
        <f>#REF!&amp;#REF!</f>
        <v>#REF!</v>
      </c>
      <c r="AA883" s="272"/>
    </row>
    <row r="884" spans="15:27" ht="14.25" x14ac:dyDescent="0.15">
      <c r="O884" s="10" t="e">
        <f>IF(OR(AND(#REF!="知的",#REF!="陸上"),R884="×"),Q884,P884)</f>
        <v>#REF!</v>
      </c>
      <c r="P884" s="10" t="str">
        <f>IFERROR(IF(#REF!="ﾎﾞｳﾘﾝｸﾞ","◎",IF(OR(#REF!="陸上",#REF!="水泳",#REF!="卓球",#REF!="ﾎﾞｯﾁｬ",#REF!="ﾌﾗｲﾝｸﾞﾃﾞｨｽｸ",#REF!="ｱｰﾁｪﾘｰ",#REF!="砲丸投4.0kg"),INDEX(判定,MATCH(リスト!X884,縦リスト,0),MATCH(#REF!,横リスト,0)),"")),"×")</f>
        <v>×</v>
      </c>
      <c r="Q884" s="10" t="e">
        <f>IF(#REF!="","",IFERROR(IF(AND(#REF!="知的",#REF!="陸上"),INDEX(判定２,MATCH(リスト!Z884,縦リスト２,0),MATCH(#REF!,横リスト,0)),"×"),""))</f>
        <v>#REF!</v>
      </c>
      <c r="R884" s="10" t="str">
        <f>IFERROR(IF(AND(#REF!="精神",#REF!="陸上"),INDEX(判定２,MATCH(リスト!Z884,縦リスト２,0),MATCH(M884,横リスト,0)),""),"×")</f>
        <v>×</v>
      </c>
      <c r="S884" s="10" t="e">
        <f>IF(OR(AND(#REF!="知的",#REF!="陸上"),R884="×"),Q884,P884)</f>
        <v>#REF!</v>
      </c>
      <c r="T884" s="8" t="str">
        <f t="shared" si="13"/>
        <v>　</v>
      </c>
      <c r="X88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84" s="272"/>
      <c r="Z884" s="272" t="e">
        <f>#REF!&amp;#REF!</f>
        <v>#REF!</v>
      </c>
      <c r="AA884" s="272"/>
    </row>
    <row r="885" spans="15:27" ht="14.25" x14ac:dyDescent="0.15">
      <c r="O885" s="10" t="e">
        <f>IF(OR(AND(#REF!="知的",#REF!="陸上"),R885="×"),Q885,P885)</f>
        <v>#REF!</v>
      </c>
      <c r="P885" s="10" t="str">
        <f>IFERROR(IF(#REF!="ﾎﾞｳﾘﾝｸﾞ","◎",IF(OR(#REF!="陸上",#REF!="水泳",#REF!="卓球",#REF!="ﾎﾞｯﾁｬ",#REF!="ﾌﾗｲﾝｸﾞﾃﾞｨｽｸ",#REF!="ｱｰﾁｪﾘｰ",#REF!="砲丸投4.0kg"),INDEX(判定,MATCH(リスト!X885,縦リスト,0),MATCH(#REF!,横リスト,0)),"")),"×")</f>
        <v>×</v>
      </c>
      <c r="Q885" s="10" t="e">
        <f>IF(#REF!="","",IFERROR(IF(AND(#REF!="知的",#REF!="陸上"),INDEX(判定２,MATCH(リスト!Z885,縦リスト２,0),MATCH(#REF!,横リスト,0)),"×"),""))</f>
        <v>#REF!</v>
      </c>
      <c r="R885" s="10" t="str">
        <f>IFERROR(IF(AND(#REF!="精神",#REF!="陸上"),INDEX(判定２,MATCH(リスト!Z885,縦リスト２,0),MATCH(M885,横リスト,0)),""),"×")</f>
        <v>×</v>
      </c>
      <c r="S885" s="10" t="e">
        <f>IF(OR(AND(#REF!="知的",#REF!="陸上"),R885="×"),Q885,P885)</f>
        <v>#REF!</v>
      </c>
      <c r="T885" s="8" t="str">
        <f t="shared" si="13"/>
        <v>　</v>
      </c>
      <c r="X88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85" s="272"/>
      <c r="Z885" s="272" t="e">
        <f>#REF!&amp;#REF!</f>
        <v>#REF!</v>
      </c>
      <c r="AA885" s="272"/>
    </row>
    <row r="886" spans="15:27" ht="14.25" x14ac:dyDescent="0.15">
      <c r="O886" s="10" t="e">
        <f>IF(OR(AND(#REF!="知的",#REF!="陸上"),R886="×"),Q886,P886)</f>
        <v>#REF!</v>
      </c>
      <c r="P886" s="10" t="str">
        <f>IFERROR(IF(#REF!="ﾎﾞｳﾘﾝｸﾞ","◎",IF(OR(#REF!="陸上",#REF!="水泳",#REF!="卓球",#REF!="ﾎﾞｯﾁｬ",#REF!="ﾌﾗｲﾝｸﾞﾃﾞｨｽｸ",#REF!="ｱｰﾁｪﾘｰ",#REF!="砲丸投4.0kg"),INDEX(判定,MATCH(リスト!X886,縦リスト,0),MATCH(#REF!,横リスト,0)),"")),"×")</f>
        <v>×</v>
      </c>
      <c r="Q886" s="10" t="e">
        <f>IF(#REF!="","",IFERROR(IF(AND(#REF!="知的",#REF!="陸上"),INDEX(判定２,MATCH(リスト!Z886,縦リスト２,0),MATCH(#REF!,横リスト,0)),"×"),""))</f>
        <v>#REF!</v>
      </c>
      <c r="R886" s="10" t="str">
        <f>IFERROR(IF(AND(#REF!="精神",#REF!="陸上"),INDEX(判定２,MATCH(リスト!Z886,縦リスト２,0),MATCH(M886,横リスト,0)),""),"×")</f>
        <v>×</v>
      </c>
      <c r="S886" s="10" t="e">
        <f>IF(OR(AND(#REF!="知的",#REF!="陸上"),R886="×"),Q886,P886)</f>
        <v>#REF!</v>
      </c>
      <c r="T886" s="8" t="str">
        <f t="shared" si="13"/>
        <v>　</v>
      </c>
      <c r="X88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86" s="272"/>
      <c r="Z886" s="272" t="e">
        <f>#REF!&amp;#REF!</f>
        <v>#REF!</v>
      </c>
      <c r="AA886" s="272"/>
    </row>
    <row r="887" spans="15:27" ht="14.25" x14ac:dyDescent="0.15">
      <c r="O887" s="10" t="e">
        <f>IF(OR(AND(#REF!="知的",#REF!="陸上"),R887="×"),Q887,P887)</f>
        <v>#REF!</v>
      </c>
      <c r="P887" s="10" t="str">
        <f>IFERROR(IF(#REF!="ﾎﾞｳﾘﾝｸﾞ","◎",IF(OR(#REF!="陸上",#REF!="水泳",#REF!="卓球",#REF!="ﾎﾞｯﾁｬ",#REF!="ﾌﾗｲﾝｸﾞﾃﾞｨｽｸ",#REF!="ｱｰﾁｪﾘｰ",#REF!="砲丸投4.0kg"),INDEX(判定,MATCH(リスト!X887,縦リスト,0),MATCH(#REF!,横リスト,0)),"")),"×")</f>
        <v>×</v>
      </c>
      <c r="Q887" s="10" t="e">
        <f>IF(#REF!="","",IFERROR(IF(AND(#REF!="知的",#REF!="陸上"),INDEX(判定２,MATCH(リスト!Z887,縦リスト２,0),MATCH(#REF!,横リスト,0)),"×"),""))</f>
        <v>#REF!</v>
      </c>
      <c r="R887" s="10" t="str">
        <f>IFERROR(IF(AND(#REF!="精神",#REF!="陸上"),INDEX(判定２,MATCH(リスト!Z887,縦リスト２,0),MATCH(M887,横リスト,0)),""),"×")</f>
        <v>×</v>
      </c>
      <c r="S887" s="10" t="e">
        <f>IF(OR(AND(#REF!="知的",#REF!="陸上"),R887="×"),Q887,P887)</f>
        <v>#REF!</v>
      </c>
      <c r="T887" s="8" t="str">
        <f t="shared" si="13"/>
        <v>　</v>
      </c>
      <c r="X88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87" s="272"/>
      <c r="Z887" s="272" t="e">
        <f>#REF!&amp;#REF!</f>
        <v>#REF!</v>
      </c>
      <c r="AA887" s="272"/>
    </row>
    <row r="888" spans="15:27" ht="14.25" x14ac:dyDescent="0.15">
      <c r="O888" s="10" t="e">
        <f>IF(OR(AND(#REF!="知的",#REF!="陸上"),R888="×"),Q888,P888)</f>
        <v>#REF!</v>
      </c>
      <c r="P888" s="10" t="str">
        <f>IFERROR(IF(#REF!="ﾎﾞｳﾘﾝｸﾞ","◎",IF(OR(#REF!="陸上",#REF!="水泳",#REF!="卓球",#REF!="ﾎﾞｯﾁｬ",#REF!="ﾌﾗｲﾝｸﾞﾃﾞｨｽｸ",#REF!="ｱｰﾁｪﾘｰ",#REF!="砲丸投4.0kg"),INDEX(判定,MATCH(リスト!X888,縦リスト,0),MATCH(#REF!,横リスト,0)),"")),"×")</f>
        <v>×</v>
      </c>
      <c r="Q888" s="10" t="e">
        <f>IF(#REF!="","",IFERROR(IF(AND(#REF!="知的",#REF!="陸上"),INDEX(判定２,MATCH(リスト!Z888,縦リスト２,0),MATCH(#REF!,横リスト,0)),"×"),""))</f>
        <v>#REF!</v>
      </c>
      <c r="R888" s="10" t="str">
        <f>IFERROR(IF(AND(#REF!="精神",#REF!="陸上"),INDEX(判定２,MATCH(リスト!Z888,縦リスト２,0),MATCH(M888,横リスト,0)),""),"×")</f>
        <v>×</v>
      </c>
      <c r="S888" s="10" t="e">
        <f>IF(OR(AND(#REF!="知的",#REF!="陸上"),R888="×"),Q888,P888)</f>
        <v>#REF!</v>
      </c>
      <c r="T888" s="8" t="str">
        <f t="shared" si="13"/>
        <v>　</v>
      </c>
      <c r="X88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88" s="272"/>
      <c r="Z888" s="272" t="e">
        <f>#REF!&amp;#REF!</f>
        <v>#REF!</v>
      </c>
      <c r="AA888" s="272"/>
    </row>
    <row r="889" spans="15:27" ht="14.25" x14ac:dyDescent="0.15">
      <c r="O889" s="10" t="e">
        <f>IF(OR(AND(#REF!="知的",#REF!="陸上"),R889="×"),Q889,P889)</f>
        <v>#REF!</v>
      </c>
      <c r="P889" s="10" t="str">
        <f>IFERROR(IF(#REF!="ﾎﾞｳﾘﾝｸﾞ","◎",IF(OR(#REF!="陸上",#REF!="水泳",#REF!="卓球",#REF!="ﾎﾞｯﾁｬ",#REF!="ﾌﾗｲﾝｸﾞﾃﾞｨｽｸ",#REF!="ｱｰﾁｪﾘｰ",#REF!="砲丸投4.0kg"),INDEX(判定,MATCH(リスト!X889,縦リスト,0),MATCH(#REF!,横リスト,0)),"")),"×")</f>
        <v>×</v>
      </c>
      <c r="Q889" s="10" t="e">
        <f>IF(#REF!="","",IFERROR(IF(AND(#REF!="知的",#REF!="陸上"),INDEX(判定２,MATCH(リスト!Z889,縦リスト２,0),MATCH(#REF!,横リスト,0)),"×"),""))</f>
        <v>#REF!</v>
      </c>
      <c r="R889" s="10" t="str">
        <f>IFERROR(IF(AND(#REF!="精神",#REF!="陸上"),INDEX(判定２,MATCH(リスト!Z889,縦リスト２,0),MATCH(M889,横リスト,0)),""),"×")</f>
        <v>×</v>
      </c>
      <c r="S889" s="10" t="e">
        <f>IF(OR(AND(#REF!="知的",#REF!="陸上"),R889="×"),Q889,P889)</f>
        <v>#REF!</v>
      </c>
      <c r="T889" s="8" t="str">
        <f t="shared" si="13"/>
        <v>　</v>
      </c>
      <c r="X88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89" s="272"/>
      <c r="Z889" s="272" t="e">
        <f>#REF!&amp;#REF!</f>
        <v>#REF!</v>
      </c>
      <c r="AA889" s="272"/>
    </row>
    <row r="890" spans="15:27" ht="14.25" x14ac:dyDescent="0.15">
      <c r="O890" s="10" t="e">
        <f>IF(OR(AND(#REF!="知的",#REF!="陸上"),R890="×"),Q890,P890)</f>
        <v>#REF!</v>
      </c>
      <c r="P890" s="10" t="str">
        <f>IFERROR(IF(#REF!="ﾎﾞｳﾘﾝｸﾞ","◎",IF(OR(#REF!="陸上",#REF!="水泳",#REF!="卓球",#REF!="ﾎﾞｯﾁｬ",#REF!="ﾌﾗｲﾝｸﾞﾃﾞｨｽｸ",#REF!="ｱｰﾁｪﾘｰ",#REF!="砲丸投4.0kg"),INDEX(判定,MATCH(リスト!X890,縦リスト,0),MATCH(#REF!,横リスト,0)),"")),"×")</f>
        <v>×</v>
      </c>
      <c r="Q890" s="10" t="e">
        <f>IF(#REF!="","",IFERROR(IF(AND(#REF!="知的",#REF!="陸上"),INDEX(判定２,MATCH(リスト!Z890,縦リスト２,0),MATCH(#REF!,横リスト,0)),"×"),""))</f>
        <v>#REF!</v>
      </c>
      <c r="R890" s="10" t="str">
        <f>IFERROR(IF(AND(#REF!="精神",#REF!="陸上"),INDEX(判定２,MATCH(リスト!Z890,縦リスト２,0),MATCH(M890,横リスト,0)),""),"×")</f>
        <v>×</v>
      </c>
      <c r="S890" s="10" t="e">
        <f>IF(OR(AND(#REF!="知的",#REF!="陸上"),R890="×"),Q890,P890)</f>
        <v>#REF!</v>
      </c>
      <c r="T890" s="8" t="str">
        <f t="shared" si="13"/>
        <v>　</v>
      </c>
      <c r="X89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90" s="272"/>
      <c r="Z890" s="272" t="e">
        <f>#REF!&amp;#REF!</f>
        <v>#REF!</v>
      </c>
      <c r="AA890" s="272"/>
    </row>
    <row r="891" spans="15:27" ht="14.25" x14ac:dyDescent="0.15">
      <c r="O891" s="10" t="e">
        <f>IF(OR(AND(#REF!="知的",#REF!="陸上"),R891="×"),Q891,P891)</f>
        <v>#REF!</v>
      </c>
      <c r="P891" s="10" t="str">
        <f>IFERROR(IF(#REF!="ﾎﾞｳﾘﾝｸﾞ","◎",IF(OR(#REF!="陸上",#REF!="水泳",#REF!="卓球",#REF!="ﾎﾞｯﾁｬ",#REF!="ﾌﾗｲﾝｸﾞﾃﾞｨｽｸ",#REF!="ｱｰﾁｪﾘｰ",#REF!="砲丸投4.0kg"),INDEX(判定,MATCH(リスト!X891,縦リスト,0),MATCH(#REF!,横リスト,0)),"")),"×")</f>
        <v>×</v>
      </c>
      <c r="Q891" s="10" t="e">
        <f>IF(#REF!="","",IFERROR(IF(AND(#REF!="知的",#REF!="陸上"),INDEX(判定２,MATCH(リスト!Z891,縦リスト２,0),MATCH(#REF!,横リスト,0)),"×"),""))</f>
        <v>#REF!</v>
      </c>
      <c r="R891" s="10" t="str">
        <f>IFERROR(IF(AND(#REF!="精神",#REF!="陸上"),INDEX(判定２,MATCH(リスト!Z891,縦リスト２,0),MATCH(M891,横リスト,0)),""),"×")</f>
        <v>×</v>
      </c>
      <c r="S891" s="10" t="e">
        <f>IF(OR(AND(#REF!="知的",#REF!="陸上"),R891="×"),Q891,P891)</f>
        <v>#REF!</v>
      </c>
      <c r="T891" s="8" t="str">
        <f t="shared" si="13"/>
        <v>　</v>
      </c>
      <c r="X89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91" s="272"/>
      <c r="Z891" s="272" t="e">
        <f>#REF!&amp;#REF!</f>
        <v>#REF!</v>
      </c>
      <c r="AA891" s="272"/>
    </row>
    <row r="892" spans="15:27" ht="14.25" x14ac:dyDescent="0.15">
      <c r="O892" s="10" t="e">
        <f>IF(OR(AND(#REF!="知的",#REF!="陸上"),R892="×"),Q892,P892)</f>
        <v>#REF!</v>
      </c>
      <c r="P892" s="10" t="str">
        <f>IFERROR(IF(#REF!="ﾎﾞｳﾘﾝｸﾞ","◎",IF(OR(#REF!="陸上",#REF!="水泳",#REF!="卓球",#REF!="ﾎﾞｯﾁｬ",#REF!="ﾌﾗｲﾝｸﾞﾃﾞｨｽｸ",#REF!="ｱｰﾁｪﾘｰ",#REF!="砲丸投4.0kg"),INDEX(判定,MATCH(リスト!X892,縦リスト,0),MATCH(#REF!,横リスト,0)),"")),"×")</f>
        <v>×</v>
      </c>
      <c r="Q892" s="10" t="e">
        <f>IF(#REF!="","",IFERROR(IF(AND(#REF!="知的",#REF!="陸上"),INDEX(判定２,MATCH(リスト!Z892,縦リスト２,0),MATCH(#REF!,横リスト,0)),"×"),""))</f>
        <v>#REF!</v>
      </c>
      <c r="R892" s="10" t="str">
        <f>IFERROR(IF(AND(#REF!="精神",#REF!="陸上"),INDEX(判定２,MATCH(リスト!Z892,縦リスト２,0),MATCH(M892,横リスト,0)),""),"×")</f>
        <v>×</v>
      </c>
      <c r="S892" s="10" t="e">
        <f>IF(OR(AND(#REF!="知的",#REF!="陸上"),R892="×"),Q892,P892)</f>
        <v>#REF!</v>
      </c>
      <c r="T892" s="8" t="str">
        <f t="shared" si="13"/>
        <v>　</v>
      </c>
      <c r="X89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92" s="272"/>
      <c r="Z892" s="272" t="e">
        <f>#REF!&amp;#REF!</f>
        <v>#REF!</v>
      </c>
      <c r="AA892" s="272"/>
    </row>
    <row r="893" spans="15:27" ht="14.25" x14ac:dyDescent="0.15">
      <c r="O893" s="10" t="e">
        <f>IF(OR(AND(#REF!="知的",#REF!="陸上"),R893="×"),Q893,P893)</f>
        <v>#REF!</v>
      </c>
      <c r="P893" s="10" t="str">
        <f>IFERROR(IF(#REF!="ﾎﾞｳﾘﾝｸﾞ","◎",IF(OR(#REF!="陸上",#REF!="水泳",#REF!="卓球",#REF!="ﾎﾞｯﾁｬ",#REF!="ﾌﾗｲﾝｸﾞﾃﾞｨｽｸ",#REF!="ｱｰﾁｪﾘｰ",#REF!="砲丸投4.0kg"),INDEX(判定,MATCH(リスト!X893,縦リスト,0),MATCH(#REF!,横リスト,0)),"")),"×")</f>
        <v>×</v>
      </c>
      <c r="Q893" s="10" t="e">
        <f>IF(#REF!="","",IFERROR(IF(AND(#REF!="知的",#REF!="陸上"),INDEX(判定２,MATCH(リスト!Z893,縦リスト２,0),MATCH(#REF!,横リスト,0)),"×"),""))</f>
        <v>#REF!</v>
      </c>
      <c r="R893" s="10" t="str">
        <f>IFERROR(IF(AND(#REF!="精神",#REF!="陸上"),INDEX(判定２,MATCH(リスト!Z893,縦リスト２,0),MATCH(M893,横リスト,0)),""),"×")</f>
        <v>×</v>
      </c>
      <c r="S893" s="10" t="e">
        <f>IF(OR(AND(#REF!="知的",#REF!="陸上"),R893="×"),Q893,P893)</f>
        <v>#REF!</v>
      </c>
      <c r="T893" s="8" t="str">
        <f t="shared" si="13"/>
        <v>　</v>
      </c>
      <c r="X89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93" s="272"/>
      <c r="Z893" s="272" t="e">
        <f>#REF!&amp;#REF!</f>
        <v>#REF!</v>
      </c>
      <c r="AA893" s="272"/>
    </row>
    <row r="894" spans="15:27" ht="14.25" x14ac:dyDescent="0.15">
      <c r="O894" s="10" t="e">
        <f>IF(OR(AND(#REF!="知的",#REF!="陸上"),R894="×"),Q894,P894)</f>
        <v>#REF!</v>
      </c>
      <c r="P894" s="10" t="str">
        <f>IFERROR(IF(#REF!="ﾎﾞｳﾘﾝｸﾞ","◎",IF(OR(#REF!="陸上",#REF!="水泳",#REF!="卓球",#REF!="ﾎﾞｯﾁｬ",#REF!="ﾌﾗｲﾝｸﾞﾃﾞｨｽｸ",#REF!="ｱｰﾁｪﾘｰ",#REF!="砲丸投4.0kg"),INDEX(判定,MATCH(リスト!X894,縦リスト,0),MATCH(#REF!,横リスト,0)),"")),"×")</f>
        <v>×</v>
      </c>
      <c r="Q894" s="10" t="e">
        <f>IF(#REF!="","",IFERROR(IF(AND(#REF!="知的",#REF!="陸上"),INDEX(判定２,MATCH(リスト!Z894,縦リスト２,0),MATCH(#REF!,横リスト,0)),"×"),""))</f>
        <v>#REF!</v>
      </c>
      <c r="R894" s="10" t="str">
        <f>IFERROR(IF(AND(#REF!="精神",#REF!="陸上"),INDEX(判定２,MATCH(リスト!Z894,縦リスト２,0),MATCH(M894,横リスト,0)),""),"×")</f>
        <v>×</v>
      </c>
      <c r="S894" s="10" t="e">
        <f>IF(OR(AND(#REF!="知的",#REF!="陸上"),R894="×"),Q894,P894)</f>
        <v>#REF!</v>
      </c>
      <c r="T894" s="8" t="str">
        <f t="shared" si="13"/>
        <v>　</v>
      </c>
      <c r="X89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94" s="272"/>
      <c r="Z894" s="272" t="e">
        <f>#REF!&amp;#REF!</f>
        <v>#REF!</v>
      </c>
      <c r="AA894" s="272"/>
    </row>
    <row r="895" spans="15:27" ht="14.25" x14ac:dyDescent="0.15">
      <c r="O895" s="10" t="e">
        <f>IF(OR(AND(#REF!="知的",#REF!="陸上"),R895="×"),Q895,P895)</f>
        <v>#REF!</v>
      </c>
      <c r="P895" s="10" t="str">
        <f>IFERROR(IF(#REF!="ﾎﾞｳﾘﾝｸﾞ","◎",IF(OR(#REF!="陸上",#REF!="水泳",#REF!="卓球",#REF!="ﾎﾞｯﾁｬ",#REF!="ﾌﾗｲﾝｸﾞﾃﾞｨｽｸ",#REF!="ｱｰﾁｪﾘｰ",#REF!="砲丸投4.0kg"),INDEX(判定,MATCH(リスト!X895,縦リスト,0),MATCH(#REF!,横リスト,0)),"")),"×")</f>
        <v>×</v>
      </c>
      <c r="Q895" s="10" t="e">
        <f>IF(#REF!="","",IFERROR(IF(AND(#REF!="知的",#REF!="陸上"),INDEX(判定２,MATCH(リスト!Z895,縦リスト２,0),MATCH(#REF!,横リスト,0)),"×"),""))</f>
        <v>#REF!</v>
      </c>
      <c r="R895" s="10" t="str">
        <f>IFERROR(IF(AND(#REF!="精神",#REF!="陸上"),INDEX(判定２,MATCH(リスト!Z895,縦リスト２,0),MATCH(M895,横リスト,0)),""),"×")</f>
        <v>×</v>
      </c>
      <c r="S895" s="10" t="e">
        <f>IF(OR(AND(#REF!="知的",#REF!="陸上"),R895="×"),Q895,P895)</f>
        <v>#REF!</v>
      </c>
      <c r="T895" s="8" t="str">
        <f t="shared" si="13"/>
        <v>　</v>
      </c>
      <c r="X89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95" s="272"/>
      <c r="Z895" s="272" t="e">
        <f>#REF!&amp;#REF!</f>
        <v>#REF!</v>
      </c>
      <c r="AA895" s="272"/>
    </row>
    <row r="896" spans="15:27" ht="14.25" x14ac:dyDescent="0.15">
      <c r="O896" s="10" t="e">
        <f>IF(OR(AND(#REF!="知的",#REF!="陸上"),R896="×"),Q896,P896)</f>
        <v>#REF!</v>
      </c>
      <c r="P896" s="10" t="str">
        <f>IFERROR(IF(#REF!="ﾎﾞｳﾘﾝｸﾞ","◎",IF(OR(#REF!="陸上",#REF!="水泳",#REF!="卓球",#REF!="ﾎﾞｯﾁｬ",#REF!="ﾌﾗｲﾝｸﾞﾃﾞｨｽｸ",#REF!="ｱｰﾁｪﾘｰ",#REF!="砲丸投4.0kg"),INDEX(判定,MATCH(リスト!X896,縦リスト,0),MATCH(#REF!,横リスト,0)),"")),"×")</f>
        <v>×</v>
      </c>
      <c r="Q896" s="10" t="e">
        <f>IF(#REF!="","",IFERROR(IF(AND(#REF!="知的",#REF!="陸上"),INDEX(判定２,MATCH(リスト!Z896,縦リスト２,0),MATCH(#REF!,横リスト,0)),"×"),""))</f>
        <v>#REF!</v>
      </c>
      <c r="R896" s="10" t="str">
        <f>IFERROR(IF(AND(#REF!="精神",#REF!="陸上"),INDEX(判定２,MATCH(リスト!Z896,縦リスト２,0),MATCH(M896,横リスト,0)),""),"×")</f>
        <v>×</v>
      </c>
      <c r="S896" s="10" t="e">
        <f>IF(OR(AND(#REF!="知的",#REF!="陸上"),R896="×"),Q896,P896)</f>
        <v>#REF!</v>
      </c>
      <c r="T896" s="8" t="str">
        <f t="shared" si="13"/>
        <v>　</v>
      </c>
      <c r="X89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96" s="272"/>
      <c r="Z896" s="272" t="e">
        <f>#REF!&amp;#REF!</f>
        <v>#REF!</v>
      </c>
      <c r="AA896" s="272"/>
    </row>
    <row r="897" spans="15:27" ht="14.25" x14ac:dyDescent="0.15">
      <c r="O897" s="10" t="e">
        <f>IF(OR(AND(#REF!="知的",#REF!="陸上"),R897="×"),Q897,P897)</f>
        <v>#REF!</v>
      </c>
      <c r="P897" s="10" t="str">
        <f>IFERROR(IF(#REF!="ﾎﾞｳﾘﾝｸﾞ","◎",IF(OR(#REF!="陸上",#REF!="水泳",#REF!="卓球",#REF!="ﾎﾞｯﾁｬ",#REF!="ﾌﾗｲﾝｸﾞﾃﾞｨｽｸ",#REF!="ｱｰﾁｪﾘｰ",#REF!="砲丸投4.0kg"),INDEX(判定,MATCH(リスト!X897,縦リスト,0),MATCH(#REF!,横リスト,0)),"")),"×")</f>
        <v>×</v>
      </c>
      <c r="Q897" s="10" t="e">
        <f>IF(#REF!="","",IFERROR(IF(AND(#REF!="知的",#REF!="陸上"),INDEX(判定２,MATCH(リスト!Z897,縦リスト２,0),MATCH(#REF!,横リスト,0)),"×"),""))</f>
        <v>#REF!</v>
      </c>
      <c r="R897" s="10" t="str">
        <f>IFERROR(IF(AND(#REF!="精神",#REF!="陸上"),INDEX(判定２,MATCH(リスト!Z897,縦リスト２,0),MATCH(M897,横リスト,0)),""),"×")</f>
        <v>×</v>
      </c>
      <c r="S897" s="10" t="e">
        <f>IF(OR(AND(#REF!="知的",#REF!="陸上"),R897="×"),Q897,P897)</f>
        <v>#REF!</v>
      </c>
      <c r="T897" s="8" t="str">
        <f t="shared" si="13"/>
        <v>　</v>
      </c>
      <c r="X89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97" s="272"/>
      <c r="Z897" s="272" t="e">
        <f>#REF!&amp;#REF!</f>
        <v>#REF!</v>
      </c>
      <c r="AA897" s="272"/>
    </row>
    <row r="898" spans="15:27" ht="14.25" x14ac:dyDescent="0.15">
      <c r="O898" s="10" t="e">
        <f>IF(OR(AND(#REF!="知的",#REF!="陸上"),R898="×"),Q898,P898)</f>
        <v>#REF!</v>
      </c>
      <c r="P898" s="10" t="str">
        <f>IFERROR(IF(#REF!="ﾎﾞｳﾘﾝｸﾞ","◎",IF(OR(#REF!="陸上",#REF!="水泳",#REF!="卓球",#REF!="ﾎﾞｯﾁｬ",#REF!="ﾌﾗｲﾝｸﾞﾃﾞｨｽｸ",#REF!="ｱｰﾁｪﾘｰ",#REF!="砲丸投4.0kg"),INDEX(判定,MATCH(リスト!X898,縦リスト,0),MATCH(#REF!,横リスト,0)),"")),"×")</f>
        <v>×</v>
      </c>
      <c r="Q898" s="10" t="e">
        <f>IF(#REF!="","",IFERROR(IF(AND(#REF!="知的",#REF!="陸上"),INDEX(判定２,MATCH(リスト!Z898,縦リスト２,0),MATCH(#REF!,横リスト,0)),"×"),""))</f>
        <v>#REF!</v>
      </c>
      <c r="R898" s="10" t="str">
        <f>IFERROR(IF(AND(#REF!="精神",#REF!="陸上"),INDEX(判定２,MATCH(リスト!Z898,縦リスト２,0),MATCH(M898,横リスト,0)),""),"×")</f>
        <v>×</v>
      </c>
      <c r="S898" s="10" t="e">
        <f>IF(OR(AND(#REF!="知的",#REF!="陸上"),R898="×"),Q898,P898)</f>
        <v>#REF!</v>
      </c>
      <c r="T898" s="8" t="str">
        <f t="shared" si="13"/>
        <v>　</v>
      </c>
      <c r="X89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98" s="272"/>
      <c r="Z898" s="272" t="e">
        <f>#REF!&amp;#REF!</f>
        <v>#REF!</v>
      </c>
      <c r="AA898" s="272"/>
    </row>
    <row r="899" spans="15:27" ht="14.25" x14ac:dyDescent="0.15">
      <c r="O899" s="10" t="e">
        <f>IF(OR(AND(#REF!="知的",#REF!="陸上"),R899="×"),Q899,P899)</f>
        <v>#REF!</v>
      </c>
      <c r="P899" s="10" t="str">
        <f>IFERROR(IF(#REF!="ﾎﾞｳﾘﾝｸﾞ","◎",IF(OR(#REF!="陸上",#REF!="水泳",#REF!="卓球",#REF!="ﾎﾞｯﾁｬ",#REF!="ﾌﾗｲﾝｸﾞﾃﾞｨｽｸ",#REF!="ｱｰﾁｪﾘｰ",#REF!="砲丸投4.0kg"),INDEX(判定,MATCH(リスト!X899,縦リスト,0),MATCH(#REF!,横リスト,0)),"")),"×")</f>
        <v>×</v>
      </c>
      <c r="Q899" s="10" t="e">
        <f>IF(#REF!="","",IFERROR(IF(AND(#REF!="知的",#REF!="陸上"),INDEX(判定２,MATCH(リスト!Z899,縦リスト２,0),MATCH(#REF!,横リスト,0)),"×"),""))</f>
        <v>#REF!</v>
      </c>
      <c r="R899" s="10" t="str">
        <f>IFERROR(IF(AND(#REF!="精神",#REF!="陸上"),INDEX(判定２,MATCH(リスト!Z899,縦リスト２,0),MATCH(M899,横リスト,0)),""),"×")</f>
        <v>×</v>
      </c>
      <c r="S899" s="10" t="e">
        <f>IF(OR(AND(#REF!="知的",#REF!="陸上"),R899="×"),Q899,P899)</f>
        <v>#REF!</v>
      </c>
      <c r="T899" s="8" t="str">
        <f t="shared" si="13"/>
        <v>　</v>
      </c>
      <c r="X89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899" s="272"/>
      <c r="Z899" s="272" t="e">
        <f>#REF!&amp;#REF!</f>
        <v>#REF!</v>
      </c>
      <c r="AA899" s="272"/>
    </row>
    <row r="900" spans="15:27" ht="14.25" x14ac:dyDescent="0.15">
      <c r="O900" s="10" t="e">
        <f>IF(OR(AND(#REF!="知的",#REF!="陸上"),R900="×"),Q900,P900)</f>
        <v>#REF!</v>
      </c>
      <c r="P900" s="10" t="str">
        <f>IFERROR(IF(#REF!="ﾎﾞｳﾘﾝｸﾞ","◎",IF(OR(#REF!="陸上",#REF!="水泳",#REF!="卓球",#REF!="ﾎﾞｯﾁｬ",#REF!="ﾌﾗｲﾝｸﾞﾃﾞｨｽｸ",#REF!="ｱｰﾁｪﾘｰ",#REF!="砲丸投4.0kg"),INDEX(判定,MATCH(リスト!X900,縦リスト,0),MATCH(#REF!,横リスト,0)),"")),"×")</f>
        <v>×</v>
      </c>
      <c r="Q900" s="10" t="e">
        <f>IF(#REF!="","",IFERROR(IF(AND(#REF!="知的",#REF!="陸上"),INDEX(判定２,MATCH(リスト!Z900,縦リスト２,0),MATCH(#REF!,横リスト,0)),"×"),""))</f>
        <v>#REF!</v>
      </c>
      <c r="R900" s="10" t="str">
        <f>IFERROR(IF(AND(#REF!="精神",#REF!="陸上"),INDEX(判定２,MATCH(リスト!Z900,縦リスト２,0),MATCH(M900,横リスト,0)),""),"×")</f>
        <v>×</v>
      </c>
      <c r="S900" s="10" t="e">
        <f>IF(OR(AND(#REF!="知的",#REF!="陸上"),R900="×"),Q900,P900)</f>
        <v>#REF!</v>
      </c>
      <c r="T900" s="8" t="str">
        <f t="shared" ref="T900:T963" si="14">N902&amp;"　"&amp;L902</f>
        <v>　</v>
      </c>
      <c r="X90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00" s="272"/>
      <c r="Z900" s="272" t="e">
        <f>#REF!&amp;#REF!</f>
        <v>#REF!</v>
      </c>
      <c r="AA900" s="272"/>
    </row>
    <row r="901" spans="15:27" ht="14.25" x14ac:dyDescent="0.15">
      <c r="O901" s="10" t="e">
        <f>IF(OR(AND(#REF!="知的",#REF!="陸上"),R901="×"),Q901,P901)</f>
        <v>#REF!</v>
      </c>
      <c r="P901" s="10" t="str">
        <f>IFERROR(IF(#REF!="ﾎﾞｳﾘﾝｸﾞ","◎",IF(OR(#REF!="陸上",#REF!="水泳",#REF!="卓球",#REF!="ﾎﾞｯﾁｬ",#REF!="ﾌﾗｲﾝｸﾞﾃﾞｨｽｸ",#REF!="ｱｰﾁｪﾘｰ",#REF!="砲丸投4.0kg"),INDEX(判定,MATCH(リスト!X901,縦リスト,0),MATCH(#REF!,横リスト,0)),"")),"×")</f>
        <v>×</v>
      </c>
      <c r="Q901" s="10" t="e">
        <f>IF(#REF!="","",IFERROR(IF(AND(#REF!="知的",#REF!="陸上"),INDEX(判定２,MATCH(リスト!Z901,縦リスト２,0),MATCH(#REF!,横リスト,0)),"×"),""))</f>
        <v>#REF!</v>
      </c>
      <c r="R901" s="10" t="str">
        <f>IFERROR(IF(AND(#REF!="精神",#REF!="陸上"),INDEX(判定２,MATCH(リスト!Z901,縦リスト２,0),MATCH(M901,横リスト,0)),""),"×")</f>
        <v>×</v>
      </c>
      <c r="S901" s="10" t="e">
        <f>IF(OR(AND(#REF!="知的",#REF!="陸上"),R901="×"),Q901,P901)</f>
        <v>#REF!</v>
      </c>
      <c r="T901" s="8" t="str">
        <f t="shared" si="14"/>
        <v>　</v>
      </c>
      <c r="X90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01" s="272"/>
      <c r="Z901" s="272" t="e">
        <f>#REF!&amp;#REF!</f>
        <v>#REF!</v>
      </c>
      <c r="AA901" s="272"/>
    </row>
    <row r="902" spans="15:27" ht="14.25" x14ac:dyDescent="0.15">
      <c r="O902" s="10" t="e">
        <f>IF(OR(AND(#REF!="知的",#REF!="陸上"),R902="×"),Q902,P902)</f>
        <v>#REF!</v>
      </c>
      <c r="P902" s="10" t="str">
        <f>IFERROR(IF(#REF!="ﾎﾞｳﾘﾝｸﾞ","◎",IF(OR(#REF!="陸上",#REF!="水泳",#REF!="卓球",#REF!="ﾎﾞｯﾁｬ",#REF!="ﾌﾗｲﾝｸﾞﾃﾞｨｽｸ",#REF!="ｱｰﾁｪﾘｰ",#REF!="砲丸投4.0kg"),INDEX(判定,MATCH(リスト!X902,縦リスト,0),MATCH(#REF!,横リスト,0)),"")),"×")</f>
        <v>×</v>
      </c>
      <c r="Q902" s="10" t="e">
        <f>IF(#REF!="","",IFERROR(IF(AND(#REF!="知的",#REF!="陸上"),INDEX(判定２,MATCH(リスト!Z902,縦リスト２,0),MATCH(#REF!,横リスト,0)),"×"),""))</f>
        <v>#REF!</v>
      </c>
      <c r="R902" s="10" t="str">
        <f>IFERROR(IF(AND(#REF!="精神",#REF!="陸上"),INDEX(判定２,MATCH(リスト!Z902,縦リスト２,0),MATCH(M902,横リスト,0)),""),"×")</f>
        <v>×</v>
      </c>
      <c r="S902" s="10" t="e">
        <f>IF(OR(AND(#REF!="知的",#REF!="陸上"),R902="×"),Q902,P902)</f>
        <v>#REF!</v>
      </c>
      <c r="T902" s="8" t="str">
        <f t="shared" si="14"/>
        <v>　</v>
      </c>
      <c r="X90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02" s="272"/>
      <c r="Z902" s="272" t="e">
        <f>#REF!&amp;#REF!</f>
        <v>#REF!</v>
      </c>
      <c r="AA902" s="272"/>
    </row>
    <row r="903" spans="15:27" ht="14.25" x14ac:dyDescent="0.15">
      <c r="O903" s="10" t="e">
        <f>IF(OR(AND(#REF!="知的",#REF!="陸上"),R903="×"),Q903,P903)</f>
        <v>#REF!</v>
      </c>
      <c r="P903" s="10" t="str">
        <f>IFERROR(IF(#REF!="ﾎﾞｳﾘﾝｸﾞ","◎",IF(OR(#REF!="陸上",#REF!="水泳",#REF!="卓球",#REF!="ﾎﾞｯﾁｬ",#REF!="ﾌﾗｲﾝｸﾞﾃﾞｨｽｸ",#REF!="ｱｰﾁｪﾘｰ",#REF!="砲丸投4.0kg"),INDEX(判定,MATCH(リスト!X903,縦リスト,0),MATCH(#REF!,横リスト,0)),"")),"×")</f>
        <v>×</v>
      </c>
      <c r="Q903" s="10" t="e">
        <f>IF(#REF!="","",IFERROR(IF(AND(#REF!="知的",#REF!="陸上"),INDEX(判定２,MATCH(リスト!Z903,縦リスト２,0),MATCH(#REF!,横リスト,0)),"×"),""))</f>
        <v>#REF!</v>
      </c>
      <c r="R903" s="10" t="str">
        <f>IFERROR(IF(AND(#REF!="精神",#REF!="陸上"),INDEX(判定２,MATCH(リスト!Z903,縦リスト２,0),MATCH(M903,横リスト,0)),""),"×")</f>
        <v>×</v>
      </c>
      <c r="S903" s="10" t="e">
        <f>IF(OR(AND(#REF!="知的",#REF!="陸上"),R903="×"),Q903,P903)</f>
        <v>#REF!</v>
      </c>
      <c r="T903" s="8" t="str">
        <f t="shared" si="14"/>
        <v>　</v>
      </c>
      <c r="X90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03" s="272"/>
      <c r="Z903" s="272" t="e">
        <f>#REF!&amp;#REF!</f>
        <v>#REF!</v>
      </c>
      <c r="AA903" s="272"/>
    </row>
    <row r="904" spans="15:27" ht="14.25" x14ac:dyDescent="0.15">
      <c r="O904" s="10" t="e">
        <f>IF(OR(AND(#REF!="知的",#REF!="陸上"),R904="×"),Q904,P904)</f>
        <v>#REF!</v>
      </c>
      <c r="P904" s="10" t="str">
        <f>IFERROR(IF(#REF!="ﾎﾞｳﾘﾝｸﾞ","◎",IF(OR(#REF!="陸上",#REF!="水泳",#REF!="卓球",#REF!="ﾎﾞｯﾁｬ",#REF!="ﾌﾗｲﾝｸﾞﾃﾞｨｽｸ",#REF!="ｱｰﾁｪﾘｰ",#REF!="砲丸投4.0kg"),INDEX(判定,MATCH(リスト!X904,縦リスト,0),MATCH(#REF!,横リスト,0)),"")),"×")</f>
        <v>×</v>
      </c>
      <c r="Q904" s="10" t="e">
        <f>IF(#REF!="","",IFERROR(IF(AND(#REF!="知的",#REF!="陸上"),INDEX(判定２,MATCH(リスト!Z904,縦リスト２,0),MATCH(#REF!,横リスト,0)),"×"),""))</f>
        <v>#REF!</v>
      </c>
      <c r="R904" s="10" t="str">
        <f>IFERROR(IF(AND(#REF!="精神",#REF!="陸上"),INDEX(判定２,MATCH(リスト!Z904,縦リスト２,0),MATCH(M904,横リスト,0)),""),"×")</f>
        <v>×</v>
      </c>
      <c r="S904" s="10" t="e">
        <f>IF(OR(AND(#REF!="知的",#REF!="陸上"),R904="×"),Q904,P904)</f>
        <v>#REF!</v>
      </c>
      <c r="T904" s="8" t="str">
        <f t="shared" si="14"/>
        <v>　</v>
      </c>
      <c r="X90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04" s="272"/>
      <c r="Z904" s="272" t="e">
        <f>#REF!&amp;#REF!</f>
        <v>#REF!</v>
      </c>
      <c r="AA904" s="272"/>
    </row>
    <row r="905" spans="15:27" ht="14.25" x14ac:dyDescent="0.15">
      <c r="O905" s="10" t="e">
        <f>IF(OR(AND(#REF!="知的",#REF!="陸上"),R905="×"),Q905,P905)</f>
        <v>#REF!</v>
      </c>
      <c r="P905" s="10" t="str">
        <f>IFERROR(IF(#REF!="ﾎﾞｳﾘﾝｸﾞ","◎",IF(OR(#REF!="陸上",#REF!="水泳",#REF!="卓球",#REF!="ﾎﾞｯﾁｬ",#REF!="ﾌﾗｲﾝｸﾞﾃﾞｨｽｸ",#REF!="ｱｰﾁｪﾘｰ",#REF!="砲丸投4.0kg"),INDEX(判定,MATCH(リスト!X905,縦リスト,0),MATCH(#REF!,横リスト,0)),"")),"×")</f>
        <v>×</v>
      </c>
      <c r="Q905" s="10" t="e">
        <f>IF(#REF!="","",IFERROR(IF(AND(#REF!="知的",#REF!="陸上"),INDEX(判定２,MATCH(リスト!Z905,縦リスト２,0),MATCH(#REF!,横リスト,0)),"×"),""))</f>
        <v>#REF!</v>
      </c>
      <c r="R905" s="10" t="str">
        <f>IFERROR(IF(AND(#REF!="精神",#REF!="陸上"),INDEX(判定２,MATCH(リスト!Z905,縦リスト２,0),MATCH(M905,横リスト,0)),""),"×")</f>
        <v>×</v>
      </c>
      <c r="S905" s="10" t="e">
        <f>IF(OR(AND(#REF!="知的",#REF!="陸上"),R905="×"),Q905,P905)</f>
        <v>#REF!</v>
      </c>
      <c r="T905" s="8" t="str">
        <f t="shared" si="14"/>
        <v>　</v>
      </c>
      <c r="X90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05" s="272"/>
      <c r="Z905" s="272" t="e">
        <f>#REF!&amp;#REF!</f>
        <v>#REF!</v>
      </c>
      <c r="AA905" s="272"/>
    </row>
    <row r="906" spans="15:27" ht="14.25" x14ac:dyDescent="0.15">
      <c r="O906" s="10" t="e">
        <f>IF(OR(AND(#REF!="知的",#REF!="陸上"),R906="×"),Q906,P906)</f>
        <v>#REF!</v>
      </c>
      <c r="P906" s="10" t="str">
        <f>IFERROR(IF(#REF!="ﾎﾞｳﾘﾝｸﾞ","◎",IF(OR(#REF!="陸上",#REF!="水泳",#REF!="卓球",#REF!="ﾎﾞｯﾁｬ",#REF!="ﾌﾗｲﾝｸﾞﾃﾞｨｽｸ",#REF!="ｱｰﾁｪﾘｰ",#REF!="砲丸投4.0kg"),INDEX(判定,MATCH(リスト!X906,縦リスト,0),MATCH(#REF!,横リスト,0)),"")),"×")</f>
        <v>×</v>
      </c>
      <c r="Q906" s="10" t="e">
        <f>IF(#REF!="","",IFERROR(IF(AND(#REF!="知的",#REF!="陸上"),INDEX(判定２,MATCH(リスト!Z906,縦リスト２,0),MATCH(#REF!,横リスト,0)),"×"),""))</f>
        <v>#REF!</v>
      </c>
      <c r="R906" s="10" t="str">
        <f>IFERROR(IF(AND(#REF!="精神",#REF!="陸上"),INDEX(判定２,MATCH(リスト!Z906,縦リスト２,0),MATCH(M906,横リスト,0)),""),"×")</f>
        <v>×</v>
      </c>
      <c r="S906" s="10" t="e">
        <f>IF(OR(AND(#REF!="知的",#REF!="陸上"),R906="×"),Q906,P906)</f>
        <v>#REF!</v>
      </c>
      <c r="T906" s="8" t="str">
        <f t="shared" si="14"/>
        <v>　</v>
      </c>
      <c r="X90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06" s="272"/>
      <c r="Z906" s="272" t="e">
        <f>#REF!&amp;#REF!</f>
        <v>#REF!</v>
      </c>
      <c r="AA906" s="272"/>
    </row>
    <row r="907" spans="15:27" ht="14.25" x14ac:dyDescent="0.15">
      <c r="O907" s="10" t="e">
        <f>IF(OR(AND(#REF!="知的",#REF!="陸上"),R907="×"),Q907,P907)</f>
        <v>#REF!</v>
      </c>
      <c r="P907" s="10" t="str">
        <f>IFERROR(IF(#REF!="ﾎﾞｳﾘﾝｸﾞ","◎",IF(OR(#REF!="陸上",#REF!="水泳",#REF!="卓球",#REF!="ﾎﾞｯﾁｬ",#REF!="ﾌﾗｲﾝｸﾞﾃﾞｨｽｸ",#REF!="ｱｰﾁｪﾘｰ",#REF!="砲丸投4.0kg"),INDEX(判定,MATCH(リスト!X907,縦リスト,0),MATCH(#REF!,横リスト,0)),"")),"×")</f>
        <v>×</v>
      </c>
      <c r="Q907" s="10" t="e">
        <f>IF(#REF!="","",IFERROR(IF(AND(#REF!="知的",#REF!="陸上"),INDEX(判定２,MATCH(リスト!Z907,縦リスト２,0),MATCH(#REF!,横リスト,0)),"×"),""))</f>
        <v>#REF!</v>
      </c>
      <c r="R907" s="10" t="str">
        <f>IFERROR(IF(AND(#REF!="精神",#REF!="陸上"),INDEX(判定２,MATCH(リスト!Z907,縦リスト２,0),MATCH(M907,横リスト,0)),""),"×")</f>
        <v>×</v>
      </c>
      <c r="S907" s="10" t="e">
        <f>IF(OR(AND(#REF!="知的",#REF!="陸上"),R907="×"),Q907,P907)</f>
        <v>#REF!</v>
      </c>
      <c r="T907" s="8" t="str">
        <f t="shared" si="14"/>
        <v>　</v>
      </c>
      <c r="X90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07" s="272"/>
      <c r="Z907" s="272" t="e">
        <f>#REF!&amp;#REF!</f>
        <v>#REF!</v>
      </c>
      <c r="AA907" s="272"/>
    </row>
    <row r="908" spans="15:27" ht="14.25" x14ac:dyDescent="0.15">
      <c r="O908" s="10" t="e">
        <f>IF(OR(AND(#REF!="知的",#REF!="陸上"),R908="×"),Q908,P908)</f>
        <v>#REF!</v>
      </c>
      <c r="P908" s="10" t="str">
        <f>IFERROR(IF(#REF!="ﾎﾞｳﾘﾝｸﾞ","◎",IF(OR(#REF!="陸上",#REF!="水泳",#REF!="卓球",#REF!="ﾎﾞｯﾁｬ",#REF!="ﾌﾗｲﾝｸﾞﾃﾞｨｽｸ",#REF!="ｱｰﾁｪﾘｰ",#REF!="砲丸投4.0kg"),INDEX(判定,MATCH(リスト!X908,縦リスト,0),MATCH(#REF!,横リスト,0)),"")),"×")</f>
        <v>×</v>
      </c>
      <c r="Q908" s="10" t="e">
        <f>IF(#REF!="","",IFERROR(IF(AND(#REF!="知的",#REF!="陸上"),INDEX(判定２,MATCH(リスト!Z908,縦リスト２,0),MATCH(#REF!,横リスト,0)),"×"),""))</f>
        <v>#REF!</v>
      </c>
      <c r="R908" s="10" t="str">
        <f>IFERROR(IF(AND(#REF!="精神",#REF!="陸上"),INDEX(判定２,MATCH(リスト!Z908,縦リスト２,0),MATCH(M908,横リスト,0)),""),"×")</f>
        <v>×</v>
      </c>
      <c r="S908" s="10" t="e">
        <f>IF(OR(AND(#REF!="知的",#REF!="陸上"),R908="×"),Q908,P908)</f>
        <v>#REF!</v>
      </c>
      <c r="T908" s="8" t="str">
        <f t="shared" si="14"/>
        <v>　</v>
      </c>
      <c r="X90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08" s="272"/>
      <c r="Z908" s="272" t="e">
        <f>#REF!&amp;#REF!</f>
        <v>#REF!</v>
      </c>
      <c r="AA908" s="272"/>
    </row>
    <row r="909" spans="15:27" ht="14.25" x14ac:dyDescent="0.15">
      <c r="O909" s="10" t="e">
        <f>IF(OR(AND(#REF!="知的",#REF!="陸上"),R909="×"),Q909,P909)</f>
        <v>#REF!</v>
      </c>
      <c r="P909" s="10" t="str">
        <f>IFERROR(IF(#REF!="ﾎﾞｳﾘﾝｸﾞ","◎",IF(OR(#REF!="陸上",#REF!="水泳",#REF!="卓球",#REF!="ﾎﾞｯﾁｬ",#REF!="ﾌﾗｲﾝｸﾞﾃﾞｨｽｸ",#REF!="ｱｰﾁｪﾘｰ",#REF!="砲丸投4.0kg"),INDEX(判定,MATCH(リスト!X909,縦リスト,0),MATCH(#REF!,横リスト,0)),"")),"×")</f>
        <v>×</v>
      </c>
      <c r="Q909" s="10" t="e">
        <f>IF(#REF!="","",IFERROR(IF(AND(#REF!="知的",#REF!="陸上"),INDEX(判定２,MATCH(リスト!Z909,縦リスト２,0),MATCH(#REF!,横リスト,0)),"×"),""))</f>
        <v>#REF!</v>
      </c>
      <c r="R909" s="10" t="str">
        <f>IFERROR(IF(AND(#REF!="精神",#REF!="陸上"),INDEX(判定２,MATCH(リスト!Z909,縦リスト２,0),MATCH(M909,横リスト,0)),""),"×")</f>
        <v>×</v>
      </c>
      <c r="S909" s="10" t="e">
        <f>IF(OR(AND(#REF!="知的",#REF!="陸上"),R909="×"),Q909,P909)</f>
        <v>#REF!</v>
      </c>
      <c r="T909" s="8" t="str">
        <f t="shared" si="14"/>
        <v>　</v>
      </c>
      <c r="X90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09" s="272"/>
      <c r="Z909" s="272" t="e">
        <f>#REF!&amp;#REF!</f>
        <v>#REF!</v>
      </c>
      <c r="AA909" s="272"/>
    </row>
    <row r="910" spans="15:27" ht="14.25" x14ac:dyDescent="0.15">
      <c r="O910" s="10" t="e">
        <f>IF(OR(AND(#REF!="知的",#REF!="陸上"),R910="×"),Q910,P910)</f>
        <v>#REF!</v>
      </c>
      <c r="P910" s="10" t="str">
        <f>IFERROR(IF(#REF!="ﾎﾞｳﾘﾝｸﾞ","◎",IF(OR(#REF!="陸上",#REF!="水泳",#REF!="卓球",#REF!="ﾎﾞｯﾁｬ",#REF!="ﾌﾗｲﾝｸﾞﾃﾞｨｽｸ",#REF!="ｱｰﾁｪﾘｰ",#REF!="砲丸投4.0kg"),INDEX(判定,MATCH(リスト!X910,縦リスト,0),MATCH(#REF!,横リスト,0)),"")),"×")</f>
        <v>×</v>
      </c>
      <c r="Q910" s="10" t="e">
        <f>IF(#REF!="","",IFERROR(IF(AND(#REF!="知的",#REF!="陸上"),INDEX(判定２,MATCH(リスト!Z910,縦リスト２,0),MATCH(#REF!,横リスト,0)),"×"),""))</f>
        <v>#REF!</v>
      </c>
      <c r="R910" s="10" t="str">
        <f>IFERROR(IF(AND(#REF!="精神",#REF!="陸上"),INDEX(判定２,MATCH(リスト!Z910,縦リスト２,0),MATCH(M910,横リスト,0)),""),"×")</f>
        <v>×</v>
      </c>
      <c r="S910" s="10" t="e">
        <f>IF(OR(AND(#REF!="知的",#REF!="陸上"),R910="×"),Q910,P910)</f>
        <v>#REF!</v>
      </c>
      <c r="T910" s="8" t="str">
        <f t="shared" si="14"/>
        <v>　</v>
      </c>
      <c r="X91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10" s="272"/>
      <c r="Z910" s="272" t="e">
        <f>#REF!&amp;#REF!</f>
        <v>#REF!</v>
      </c>
      <c r="AA910" s="272"/>
    </row>
    <row r="911" spans="15:27" ht="14.25" x14ac:dyDescent="0.15">
      <c r="O911" s="10" t="e">
        <f>IF(OR(AND(#REF!="知的",#REF!="陸上"),R911="×"),Q911,P911)</f>
        <v>#REF!</v>
      </c>
      <c r="P911" s="10" t="str">
        <f>IFERROR(IF(#REF!="ﾎﾞｳﾘﾝｸﾞ","◎",IF(OR(#REF!="陸上",#REF!="水泳",#REF!="卓球",#REF!="ﾎﾞｯﾁｬ",#REF!="ﾌﾗｲﾝｸﾞﾃﾞｨｽｸ",#REF!="ｱｰﾁｪﾘｰ",#REF!="砲丸投4.0kg"),INDEX(判定,MATCH(リスト!X911,縦リスト,0),MATCH(#REF!,横リスト,0)),"")),"×")</f>
        <v>×</v>
      </c>
      <c r="Q911" s="10" t="e">
        <f>IF(#REF!="","",IFERROR(IF(AND(#REF!="知的",#REF!="陸上"),INDEX(判定２,MATCH(リスト!Z911,縦リスト２,0),MATCH(#REF!,横リスト,0)),"×"),""))</f>
        <v>#REF!</v>
      </c>
      <c r="R911" s="10" t="str">
        <f>IFERROR(IF(AND(#REF!="精神",#REF!="陸上"),INDEX(判定２,MATCH(リスト!Z911,縦リスト２,0),MATCH(M911,横リスト,0)),""),"×")</f>
        <v>×</v>
      </c>
      <c r="S911" s="10" t="e">
        <f>IF(OR(AND(#REF!="知的",#REF!="陸上"),R911="×"),Q911,P911)</f>
        <v>#REF!</v>
      </c>
      <c r="T911" s="8" t="str">
        <f t="shared" si="14"/>
        <v>　</v>
      </c>
      <c r="X91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11" s="272"/>
      <c r="Z911" s="272" t="e">
        <f>#REF!&amp;#REF!</f>
        <v>#REF!</v>
      </c>
      <c r="AA911" s="272"/>
    </row>
    <row r="912" spans="15:27" ht="14.25" x14ac:dyDescent="0.15">
      <c r="O912" s="10" t="e">
        <f>IF(OR(AND(#REF!="知的",#REF!="陸上"),R912="×"),Q912,P912)</f>
        <v>#REF!</v>
      </c>
      <c r="P912" s="10" t="str">
        <f>IFERROR(IF(#REF!="ﾎﾞｳﾘﾝｸﾞ","◎",IF(OR(#REF!="陸上",#REF!="水泳",#REF!="卓球",#REF!="ﾎﾞｯﾁｬ",#REF!="ﾌﾗｲﾝｸﾞﾃﾞｨｽｸ",#REF!="ｱｰﾁｪﾘｰ",#REF!="砲丸投4.0kg"),INDEX(判定,MATCH(リスト!X912,縦リスト,0),MATCH(#REF!,横リスト,0)),"")),"×")</f>
        <v>×</v>
      </c>
      <c r="Q912" s="10" t="e">
        <f>IF(#REF!="","",IFERROR(IF(AND(#REF!="知的",#REF!="陸上"),INDEX(判定２,MATCH(リスト!Z912,縦リスト２,0),MATCH(#REF!,横リスト,0)),"×"),""))</f>
        <v>#REF!</v>
      </c>
      <c r="R912" s="10" t="str">
        <f>IFERROR(IF(AND(#REF!="精神",#REF!="陸上"),INDEX(判定２,MATCH(リスト!Z912,縦リスト２,0),MATCH(M912,横リスト,0)),""),"×")</f>
        <v>×</v>
      </c>
      <c r="S912" s="10" t="e">
        <f>IF(OR(AND(#REF!="知的",#REF!="陸上"),R912="×"),Q912,P912)</f>
        <v>#REF!</v>
      </c>
      <c r="T912" s="8" t="str">
        <f t="shared" si="14"/>
        <v>　</v>
      </c>
      <c r="X91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12" s="272"/>
      <c r="Z912" s="272" t="e">
        <f>#REF!&amp;#REF!</f>
        <v>#REF!</v>
      </c>
      <c r="AA912" s="272"/>
    </row>
    <row r="913" spans="15:27" ht="14.25" x14ac:dyDescent="0.15">
      <c r="O913" s="10" t="e">
        <f>IF(OR(AND(#REF!="知的",#REF!="陸上"),R913="×"),Q913,P913)</f>
        <v>#REF!</v>
      </c>
      <c r="P913" s="10" t="str">
        <f>IFERROR(IF(#REF!="ﾎﾞｳﾘﾝｸﾞ","◎",IF(OR(#REF!="陸上",#REF!="水泳",#REF!="卓球",#REF!="ﾎﾞｯﾁｬ",#REF!="ﾌﾗｲﾝｸﾞﾃﾞｨｽｸ",#REF!="ｱｰﾁｪﾘｰ",#REF!="砲丸投4.0kg"),INDEX(判定,MATCH(リスト!X913,縦リスト,0),MATCH(#REF!,横リスト,0)),"")),"×")</f>
        <v>×</v>
      </c>
      <c r="Q913" s="10" t="e">
        <f>IF(#REF!="","",IFERROR(IF(AND(#REF!="知的",#REF!="陸上"),INDEX(判定２,MATCH(リスト!Z913,縦リスト２,0),MATCH(#REF!,横リスト,0)),"×"),""))</f>
        <v>#REF!</v>
      </c>
      <c r="R913" s="10" t="str">
        <f>IFERROR(IF(AND(#REF!="精神",#REF!="陸上"),INDEX(判定２,MATCH(リスト!Z913,縦リスト２,0),MATCH(M913,横リスト,0)),""),"×")</f>
        <v>×</v>
      </c>
      <c r="S913" s="10" t="e">
        <f>IF(OR(AND(#REF!="知的",#REF!="陸上"),R913="×"),Q913,P913)</f>
        <v>#REF!</v>
      </c>
      <c r="T913" s="8" t="str">
        <f t="shared" si="14"/>
        <v>　</v>
      </c>
      <c r="X91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13" s="272"/>
      <c r="Z913" s="272" t="e">
        <f>#REF!&amp;#REF!</f>
        <v>#REF!</v>
      </c>
      <c r="AA913" s="272"/>
    </row>
    <row r="914" spans="15:27" ht="14.25" x14ac:dyDescent="0.15">
      <c r="O914" s="10" t="e">
        <f>IF(OR(AND(#REF!="知的",#REF!="陸上"),R914="×"),Q914,P914)</f>
        <v>#REF!</v>
      </c>
      <c r="P914" s="10" t="str">
        <f>IFERROR(IF(#REF!="ﾎﾞｳﾘﾝｸﾞ","◎",IF(OR(#REF!="陸上",#REF!="水泳",#REF!="卓球",#REF!="ﾎﾞｯﾁｬ",#REF!="ﾌﾗｲﾝｸﾞﾃﾞｨｽｸ",#REF!="ｱｰﾁｪﾘｰ",#REF!="砲丸投4.0kg"),INDEX(判定,MATCH(リスト!X914,縦リスト,0),MATCH(#REF!,横リスト,0)),"")),"×")</f>
        <v>×</v>
      </c>
      <c r="Q914" s="10" t="e">
        <f>IF(#REF!="","",IFERROR(IF(AND(#REF!="知的",#REF!="陸上"),INDEX(判定２,MATCH(リスト!Z914,縦リスト２,0),MATCH(#REF!,横リスト,0)),"×"),""))</f>
        <v>#REF!</v>
      </c>
      <c r="R914" s="10" t="str">
        <f>IFERROR(IF(AND(#REF!="精神",#REF!="陸上"),INDEX(判定２,MATCH(リスト!Z914,縦リスト２,0),MATCH(M914,横リスト,0)),""),"×")</f>
        <v>×</v>
      </c>
      <c r="S914" s="10" t="e">
        <f>IF(OR(AND(#REF!="知的",#REF!="陸上"),R914="×"),Q914,P914)</f>
        <v>#REF!</v>
      </c>
      <c r="T914" s="8" t="str">
        <f t="shared" si="14"/>
        <v>　</v>
      </c>
      <c r="X91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14" s="272"/>
      <c r="Z914" s="272" t="e">
        <f>#REF!&amp;#REF!</f>
        <v>#REF!</v>
      </c>
      <c r="AA914" s="272"/>
    </row>
    <row r="915" spans="15:27" ht="14.25" x14ac:dyDescent="0.15">
      <c r="O915" s="10" t="e">
        <f>IF(OR(AND(#REF!="知的",#REF!="陸上"),R915="×"),Q915,P915)</f>
        <v>#REF!</v>
      </c>
      <c r="P915" s="10" t="str">
        <f>IFERROR(IF(#REF!="ﾎﾞｳﾘﾝｸﾞ","◎",IF(OR(#REF!="陸上",#REF!="水泳",#REF!="卓球",#REF!="ﾎﾞｯﾁｬ",#REF!="ﾌﾗｲﾝｸﾞﾃﾞｨｽｸ",#REF!="ｱｰﾁｪﾘｰ",#REF!="砲丸投4.0kg"),INDEX(判定,MATCH(リスト!X915,縦リスト,0),MATCH(#REF!,横リスト,0)),"")),"×")</f>
        <v>×</v>
      </c>
      <c r="Q915" s="10" t="e">
        <f>IF(#REF!="","",IFERROR(IF(AND(#REF!="知的",#REF!="陸上"),INDEX(判定２,MATCH(リスト!Z915,縦リスト２,0),MATCH(#REF!,横リスト,0)),"×"),""))</f>
        <v>#REF!</v>
      </c>
      <c r="R915" s="10" t="str">
        <f>IFERROR(IF(AND(#REF!="精神",#REF!="陸上"),INDEX(判定２,MATCH(リスト!Z915,縦リスト２,0),MATCH(M915,横リスト,0)),""),"×")</f>
        <v>×</v>
      </c>
      <c r="S915" s="10" t="e">
        <f>IF(OR(AND(#REF!="知的",#REF!="陸上"),R915="×"),Q915,P915)</f>
        <v>#REF!</v>
      </c>
      <c r="T915" s="8" t="str">
        <f t="shared" si="14"/>
        <v>　</v>
      </c>
      <c r="X91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15" s="272"/>
      <c r="Z915" s="272" t="e">
        <f>#REF!&amp;#REF!</f>
        <v>#REF!</v>
      </c>
      <c r="AA915" s="272"/>
    </row>
    <row r="916" spans="15:27" ht="14.25" x14ac:dyDescent="0.15">
      <c r="O916" s="10" t="e">
        <f>IF(OR(AND(#REF!="知的",#REF!="陸上"),R916="×"),Q916,P916)</f>
        <v>#REF!</v>
      </c>
      <c r="P916" s="10" t="str">
        <f>IFERROR(IF(#REF!="ﾎﾞｳﾘﾝｸﾞ","◎",IF(OR(#REF!="陸上",#REF!="水泳",#REF!="卓球",#REF!="ﾎﾞｯﾁｬ",#REF!="ﾌﾗｲﾝｸﾞﾃﾞｨｽｸ",#REF!="ｱｰﾁｪﾘｰ",#REF!="砲丸投4.0kg"),INDEX(判定,MATCH(リスト!X916,縦リスト,0),MATCH(#REF!,横リスト,0)),"")),"×")</f>
        <v>×</v>
      </c>
      <c r="Q916" s="10" t="e">
        <f>IF(#REF!="","",IFERROR(IF(AND(#REF!="知的",#REF!="陸上"),INDEX(判定２,MATCH(リスト!Z916,縦リスト２,0),MATCH(#REF!,横リスト,0)),"×"),""))</f>
        <v>#REF!</v>
      </c>
      <c r="R916" s="10" t="str">
        <f>IFERROR(IF(AND(#REF!="精神",#REF!="陸上"),INDEX(判定２,MATCH(リスト!Z916,縦リスト２,0),MATCH(M916,横リスト,0)),""),"×")</f>
        <v>×</v>
      </c>
      <c r="S916" s="10" t="e">
        <f>IF(OR(AND(#REF!="知的",#REF!="陸上"),R916="×"),Q916,P916)</f>
        <v>#REF!</v>
      </c>
      <c r="T916" s="8" t="str">
        <f t="shared" si="14"/>
        <v>　</v>
      </c>
      <c r="X91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16" s="272"/>
      <c r="Z916" s="272" t="e">
        <f>#REF!&amp;#REF!</f>
        <v>#REF!</v>
      </c>
      <c r="AA916" s="272"/>
    </row>
    <row r="917" spans="15:27" ht="14.25" x14ac:dyDescent="0.15">
      <c r="O917" s="10" t="e">
        <f>IF(OR(AND(#REF!="知的",#REF!="陸上"),R917="×"),Q917,P917)</f>
        <v>#REF!</v>
      </c>
      <c r="P917" s="10" t="str">
        <f>IFERROR(IF(#REF!="ﾎﾞｳﾘﾝｸﾞ","◎",IF(OR(#REF!="陸上",#REF!="水泳",#REF!="卓球",#REF!="ﾎﾞｯﾁｬ",#REF!="ﾌﾗｲﾝｸﾞﾃﾞｨｽｸ",#REF!="ｱｰﾁｪﾘｰ",#REF!="砲丸投4.0kg"),INDEX(判定,MATCH(リスト!X917,縦リスト,0),MATCH(#REF!,横リスト,0)),"")),"×")</f>
        <v>×</v>
      </c>
      <c r="Q917" s="10" t="e">
        <f>IF(#REF!="","",IFERROR(IF(AND(#REF!="知的",#REF!="陸上"),INDEX(判定２,MATCH(リスト!Z917,縦リスト２,0),MATCH(#REF!,横リスト,0)),"×"),""))</f>
        <v>#REF!</v>
      </c>
      <c r="R917" s="10" t="str">
        <f>IFERROR(IF(AND(#REF!="精神",#REF!="陸上"),INDEX(判定２,MATCH(リスト!Z917,縦リスト２,0),MATCH(M917,横リスト,0)),""),"×")</f>
        <v>×</v>
      </c>
      <c r="S917" s="10" t="e">
        <f>IF(OR(AND(#REF!="知的",#REF!="陸上"),R917="×"),Q917,P917)</f>
        <v>#REF!</v>
      </c>
      <c r="T917" s="8" t="str">
        <f t="shared" si="14"/>
        <v>　</v>
      </c>
      <c r="X91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17" s="272"/>
      <c r="Z917" s="272" t="e">
        <f>#REF!&amp;#REF!</f>
        <v>#REF!</v>
      </c>
      <c r="AA917" s="272"/>
    </row>
    <row r="918" spans="15:27" ht="14.25" x14ac:dyDescent="0.15">
      <c r="O918" s="10" t="e">
        <f>IF(OR(AND(#REF!="知的",#REF!="陸上"),R918="×"),Q918,P918)</f>
        <v>#REF!</v>
      </c>
      <c r="P918" s="10" t="str">
        <f>IFERROR(IF(#REF!="ﾎﾞｳﾘﾝｸﾞ","◎",IF(OR(#REF!="陸上",#REF!="水泳",#REF!="卓球",#REF!="ﾎﾞｯﾁｬ",#REF!="ﾌﾗｲﾝｸﾞﾃﾞｨｽｸ",#REF!="ｱｰﾁｪﾘｰ",#REF!="砲丸投4.0kg"),INDEX(判定,MATCH(リスト!X918,縦リスト,0),MATCH(#REF!,横リスト,0)),"")),"×")</f>
        <v>×</v>
      </c>
      <c r="Q918" s="10" t="e">
        <f>IF(#REF!="","",IFERROR(IF(AND(#REF!="知的",#REF!="陸上"),INDEX(判定２,MATCH(リスト!Z918,縦リスト２,0),MATCH(#REF!,横リスト,0)),"×"),""))</f>
        <v>#REF!</v>
      </c>
      <c r="R918" s="10" t="str">
        <f>IFERROR(IF(AND(#REF!="精神",#REF!="陸上"),INDEX(判定２,MATCH(リスト!Z918,縦リスト２,0),MATCH(M918,横リスト,0)),""),"×")</f>
        <v>×</v>
      </c>
      <c r="S918" s="10" t="e">
        <f>IF(OR(AND(#REF!="知的",#REF!="陸上"),R918="×"),Q918,P918)</f>
        <v>#REF!</v>
      </c>
      <c r="T918" s="8" t="str">
        <f t="shared" si="14"/>
        <v>　</v>
      </c>
      <c r="X91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18" s="272"/>
      <c r="Z918" s="272" t="e">
        <f>#REF!&amp;#REF!</f>
        <v>#REF!</v>
      </c>
      <c r="AA918" s="272"/>
    </row>
    <row r="919" spans="15:27" ht="14.25" x14ac:dyDescent="0.15">
      <c r="O919" s="10" t="e">
        <f>IF(OR(AND(#REF!="知的",#REF!="陸上"),R919="×"),Q919,P919)</f>
        <v>#REF!</v>
      </c>
      <c r="P919" s="10" t="str">
        <f>IFERROR(IF(#REF!="ﾎﾞｳﾘﾝｸﾞ","◎",IF(OR(#REF!="陸上",#REF!="水泳",#REF!="卓球",#REF!="ﾎﾞｯﾁｬ",#REF!="ﾌﾗｲﾝｸﾞﾃﾞｨｽｸ",#REF!="ｱｰﾁｪﾘｰ",#REF!="砲丸投4.0kg"),INDEX(判定,MATCH(リスト!X919,縦リスト,0),MATCH(#REF!,横リスト,0)),"")),"×")</f>
        <v>×</v>
      </c>
      <c r="Q919" s="10" t="e">
        <f>IF(#REF!="","",IFERROR(IF(AND(#REF!="知的",#REF!="陸上"),INDEX(判定２,MATCH(リスト!Z919,縦リスト２,0),MATCH(#REF!,横リスト,0)),"×"),""))</f>
        <v>#REF!</v>
      </c>
      <c r="R919" s="10" t="str">
        <f>IFERROR(IF(AND(#REF!="精神",#REF!="陸上"),INDEX(判定２,MATCH(リスト!Z919,縦リスト２,0),MATCH(M919,横リスト,0)),""),"×")</f>
        <v>×</v>
      </c>
      <c r="S919" s="10" t="e">
        <f>IF(OR(AND(#REF!="知的",#REF!="陸上"),R919="×"),Q919,P919)</f>
        <v>#REF!</v>
      </c>
      <c r="T919" s="8" t="str">
        <f t="shared" si="14"/>
        <v>　</v>
      </c>
      <c r="X91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19" s="272"/>
      <c r="Z919" s="272" t="e">
        <f>#REF!&amp;#REF!</f>
        <v>#REF!</v>
      </c>
      <c r="AA919" s="272"/>
    </row>
    <row r="920" spans="15:27" ht="14.25" x14ac:dyDescent="0.15">
      <c r="O920" s="10" t="e">
        <f>IF(OR(AND(#REF!="知的",#REF!="陸上"),R920="×"),Q920,P920)</f>
        <v>#REF!</v>
      </c>
      <c r="P920" s="10" t="str">
        <f>IFERROR(IF(#REF!="ﾎﾞｳﾘﾝｸﾞ","◎",IF(OR(#REF!="陸上",#REF!="水泳",#REF!="卓球",#REF!="ﾎﾞｯﾁｬ",#REF!="ﾌﾗｲﾝｸﾞﾃﾞｨｽｸ",#REF!="ｱｰﾁｪﾘｰ",#REF!="砲丸投4.0kg"),INDEX(判定,MATCH(リスト!X920,縦リスト,0),MATCH(#REF!,横リスト,0)),"")),"×")</f>
        <v>×</v>
      </c>
      <c r="Q920" s="10" t="e">
        <f>IF(#REF!="","",IFERROR(IF(AND(#REF!="知的",#REF!="陸上"),INDEX(判定２,MATCH(リスト!Z920,縦リスト２,0),MATCH(#REF!,横リスト,0)),"×"),""))</f>
        <v>#REF!</v>
      </c>
      <c r="R920" s="10" t="str">
        <f>IFERROR(IF(AND(#REF!="精神",#REF!="陸上"),INDEX(判定２,MATCH(リスト!Z920,縦リスト２,0),MATCH(M920,横リスト,0)),""),"×")</f>
        <v>×</v>
      </c>
      <c r="S920" s="10" t="e">
        <f>IF(OR(AND(#REF!="知的",#REF!="陸上"),R920="×"),Q920,P920)</f>
        <v>#REF!</v>
      </c>
      <c r="T920" s="8" t="str">
        <f t="shared" si="14"/>
        <v>　</v>
      </c>
      <c r="X92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20" s="272"/>
      <c r="Z920" s="272" t="e">
        <f>#REF!&amp;#REF!</f>
        <v>#REF!</v>
      </c>
      <c r="AA920" s="272"/>
    </row>
    <row r="921" spans="15:27" ht="14.25" x14ac:dyDescent="0.15">
      <c r="O921" s="10" t="e">
        <f>IF(OR(AND(#REF!="知的",#REF!="陸上"),R921="×"),Q921,P921)</f>
        <v>#REF!</v>
      </c>
      <c r="P921" s="10" t="str">
        <f>IFERROR(IF(#REF!="ﾎﾞｳﾘﾝｸﾞ","◎",IF(OR(#REF!="陸上",#REF!="水泳",#REF!="卓球",#REF!="ﾎﾞｯﾁｬ",#REF!="ﾌﾗｲﾝｸﾞﾃﾞｨｽｸ",#REF!="ｱｰﾁｪﾘｰ",#REF!="砲丸投4.0kg"),INDEX(判定,MATCH(リスト!X921,縦リスト,0),MATCH(#REF!,横リスト,0)),"")),"×")</f>
        <v>×</v>
      </c>
      <c r="Q921" s="10" t="e">
        <f>IF(#REF!="","",IFERROR(IF(AND(#REF!="知的",#REF!="陸上"),INDEX(判定２,MATCH(リスト!Z921,縦リスト２,0),MATCH(#REF!,横リスト,0)),"×"),""))</f>
        <v>#REF!</v>
      </c>
      <c r="R921" s="10" t="str">
        <f>IFERROR(IF(AND(#REF!="精神",#REF!="陸上"),INDEX(判定２,MATCH(リスト!Z921,縦リスト２,0),MATCH(M921,横リスト,0)),""),"×")</f>
        <v>×</v>
      </c>
      <c r="S921" s="10" t="e">
        <f>IF(OR(AND(#REF!="知的",#REF!="陸上"),R921="×"),Q921,P921)</f>
        <v>#REF!</v>
      </c>
      <c r="T921" s="8" t="str">
        <f t="shared" si="14"/>
        <v>　</v>
      </c>
      <c r="X92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21" s="272"/>
      <c r="Z921" s="272" t="e">
        <f>#REF!&amp;#REF!</f>
        <v>#REF!</v>
      </c>
      <c r="AA921" s="272"/>
    </row>
    <row r="922" spans="15:27" ht="14.25" x14ac:dyDescent="0.15">
      <c r="O922" s="10" t="e">
        <f>IF(OR(AND(#REF!="知的",#REF!="陸上"),R922="×"),Q922,P922)</f>
        <v>#REF!</v>
      </c>
      <c r="P922" s="10" t="str">
        <f>IFERROR(IF(#REF!="ﾎﾞｳﾘﾝｸﾞ","◎",IF(OR(#REF!="陸上",#REF!="水泳",#REF!="卓球",#REF!="ﾎﾞｯﾁｬ",#REF!="ﾌﾗｲﾝｸﾞﾃﾞｨｽｸ",#REF!="ｱｰﾁｪﾘｰ",#REF!="砲丸投4.0kg"),INDEX(判定,MATCH(リスト!X922,縦リスト,0),MATCH(#REF!,横リスト,0)),"")),"×")</f>
        <v>×</v>
      </c>
      <c r="Q922" s="10" t="e">
        <f>IF(#REF!="","",IFERROR(IF(AND(#REF!="知的",#REF!="陸上"),INDEX(判定２,MATCH(リスト!Z922,縦リスト２,0),MATCH(#REF!,横リスト,0)),"×"),""))</f>
        <v>#REF!</v>
      </c>
      <c r="R922" s="10" t="str">
        <f>IFERROR(IF(AND(#REF!="精神",#REF!="陸上"),INDEX(判定２,MATCH(リスト!Z922,縦リスト２,0),MATCH(M922,横リスト,0)),""),"×")</f>
        <v>×</v>
      </c>
      <c r="S922" s="10" t="e">
        <f>IF(OR(AND(#REF!="知的",#REF!="陸上"),R922="×"),Q922,P922)</f>
        <v>#REF!</v>
      </c>
      <c r="T922" s="8" t="str">
        <f t="shared" si="14"/>
        <v>　</v>
      </c>
      <c r="X92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22" s="272"/>
      <c r="Z922" s="272" t="e">
        <f>#REF!&amp;#REF!</f>
        <v>#REF!</v>
      </c>
      <c r="AA922" s="272"/>
    </row>
    <row r="923" spans="15:27" ht="14.25" x14ac:dyDescent="0.15">
      <c r="O923" s="10" t="e">
        <f>IF(OR(AND(#REF!="知的",#REF!="陸上"),R923="×"),Q923,P923)</f>
        <v>#REF!</v>
      </c>
      <c r="P923" s="10" t="str">
        <f>IFERROR(IF(#REF!="ﾎﾞｳﾘﾝｸﾞ","◎",IF(OR(#REF!="陸上",#REF!="水泳",#REF!="卓球",#REF!="ﾎﾞｯﾁｬ",#REF!="ﾌﾗｲﾝｸﾞﾃﾞｨｽｸ",#REF!="ｱｰﾁｪﾘｰ",#REF!="砲丸投4.0kg"),INDEX(判定,MATCH(リスト!X923,縦リスト,0),MATCH(#REF!,横リスト,0)),"")),"×")</f>
        <v>×</v>
      </c>
      <c r="Q923" s="10" t="e">
        <f>IF(#REF!="","",IFERROR(IF(AND(#REF!="知的",#REF!="陸上"),INDEX(判定２,MATCH(リスト!Z923,縦リスト２,0),MATCH(#REF!,横リスト,0)),"×"),""))</f>
        <v>#REF!</v>
      </c>
      <c r="R923" s="10" t="str">
        <f>IFERROR(IF(AND(#REF!="精神",#REF!="陸上"),INDEX(判定２,MATCH(リスト!Z923,縦リスト２,0),MATCH(M923,横リスト,0)),""),"×")</f>
        <v>×</v>
      </c>
      <c r="S923" s="10" t="e">
        <f>IF(OR(AND(#REF!="知的",#REF!="陸上"),R923="×"),Q923,P923)</f>
        <v>#REF!</v>
      </c>
      <c r="T923" s="8" t="str">
        <f t="shared" si="14"/>
        <v>　</v>
      </c>
      <c r="X92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23" s="272"/>
      <c r="Z923" s="272" t="e">
        <f>#REF!&amp;#REF!</f>
        <v>#REF!</v>
      </c>
      <c r="AA923" s="272"/>
    </row>
    <row r="924" spans="15:27" ht="14.25" x14ac:dyDescent="0.15">
      <c r="O924" s="10" t="e">
        <f>IF(OR(AND(#REF!="知的",#REF!="陸上"),R924="×"),Q924,P924)</f>
        <v>#REF!</v>
      </c>
      <c r="P924" s="10" t="str">
        <f>IFERROR(IF(#REF!="ﾎﾞｳﾘﾝｸﾞ","◎",IF(OR(#REF!="陸上",#REF!="水泳",#REF!="卓球",#REF!="ﾎﾞｯﾁｬ",#REF!="ﾌﾗｲﾝｸﾞﾃﾞｨｽｸ",#REF!="ｱｰﾁｪﾘｰ",#REF!="砲丸投4.0kg"),INDEX(判定,MATCH(リスト!X924,縦リスト,0),MATCH(#REF!,横リスト,0)),"")),"×")</f>
        <v>×</v>
      </c>
      <c r="Q924" s="10" t="e">
        <f>IF(#REF!="","",IFERROR(IF(AND(#REF!="知的",#REF!="陸上"),INDEX(判定２,MATCH(リスト!Z924,縦リスト２,0),MATCH(#REF!,横リスト,0)),"×"),""))</f>
        <v>#REF!</v>
      </c>
      <c r="R924" s="10" t="str">
        <f>IFERROR(IF(AND(#REF!="精神",#REF!="陸上"),INDEX(判定２,MATCH(リスト!Z924,縦リスト２,0),MATCH(M924,横リスト,0)),""),"×")</f>
        <v>×</v>
      </c>
      <c r="S924" s="10" t="e">
        <f>IF(OR(AND(#REF!="知的",#REF!="陸上"),R924="×"),Q924,P924)</f>
        <v>#REF!</v>
      </c>
      <c r="T924" s="8" t="str">
        <f t="shared" si="14"/>
        <v>　</v>
      </c>
      <c r="X92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24" s="272"/>
      <c r="Z924" s="272" t="e">
        <f>#REF!&amp;#REF!</f>
        <v>#REF!</v>
      </c>
      <c r="AA924" s="272"/>
    </row>
    <row r="925" spans="15:27" ht="14.25" x14ac:dyDescent="0.15">
      <c r="O925" s="10" t="e">
        <f>IF(OR(AND(#REF!="知的",#REF!="陸上"),R925="×"),Q925,P925)</f>
        <v>#REF!</v>
      </c>
      <c r="P925" s="10" t="str">
        <f>IFERROR(IF(#REF!="ﾎﾞｳﾘﾝｸﾞ","◎",IF(OR(#REF!="陸上",#REF!="水泳",#REF!="卓球",#REF!="ﾎﾞｯﾁｬ",#REF!="ﾌﾗｲﾝｸﾞﾃﾞｨｽｸ",#REF!="ｱｰﾁｪﾘｰ",#REF!="砲丸投4.0kg"),INDEX(判定,MATCH(リスト!X925,縦リスト,0),MATCH(#REF!,横リスト,0)),"")),"×")</f>
        <v>×</v>
      </c>
      <c r="Q925" s="10" t="e">
        <f>IF(#REF!="","",IFERROR(IF(AND(#REF!="知的",#REF!="陸上"),INDEX(判定２,MATCH(リスト!Z925,縦リスト２,0),MATCH(#REF!,横リスト,0)),"×"),""))</f>
        <v>#REF!</v>
      </c>
      <c r="R925" s="10" t="str">
        <f>IFERROR(IF(AND(#REF!="精神",#REF!="陸上"),INDEX(判定２,MATCH(リスト!Z925,縦リスト２,0),MATCH(M925,横リスト,0)),""),"×")</f>
        <v>×</v>
      </c>
      <c r="S925" s="10" t="e">
        <f>IF(OR(AND(#REF!="知的",#REF!="陸上"),R925="×"),Q925,P925)</f>
        <v>#REF!</v>
      </c>
      <c r="T925" s="8" t="str">
        <f t="shared" si="14"/>
        <v>　</v>
      </c>
      <c r="X92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25" s="272"/>
      <c r="Z925" s="272" t="e">
        <f>#REF!&amp;#REF!</f>
        <v>#REF!</v>
      </c>
      <c r="AA925" s="272"/>
    </row>
    <row r="926" spans="15:27" ht="14.25" x14ac:dyDescent="0.15">
      <c r="O926" s="10" t="e">
        <f>IF(OR(AND(#REF!="知的",#REF!="陸上"),R926="×"),Q926,P926)</f>
        <v>#REF!</v>
      </c>
      <c r="P926" s="10" t="str">
        <f>IFERROR(IF(#REF!="ﾎﾞｳﾘﾝｸﾞ","◎",IF(OR(#REF!="陸上",#REF!="水泳",#REF!="卓球",#REF!="ﾎﾞｯﾁｬ",#REF!="ﾌﾗｲﾝｸﾞﾃﾞｨｽｸ",#REF!="ｱｰﾁｪﾘｰ",#REF!="砲丸投4.0kg"),INDEX(判定,MATCH(リスト!X926,縦リスト,0),MATCH(#REF!,横リスト,0)),"")),"×")</f>
        <v>×</v>
      </c>
      <c r="Q926" s="10" t="e">
        <f>IF(#REF!="","",IFERROR(IF(AND(#REF!="知的",#REF!="陸上"),INDEX(判定２,MATCH(リスト!Z926,縦リスト２,0),MATCH(#REF!,横リスト,0)),"×"),""))</f>
        <v>#REF!</v>
      </c>
      <c r="R926" s="10" t="str">
        <f>IFERROR(IF(AND(#REF!="精神",#REF!="陸上"),INDEX(判定２,MATCH(リスト!Z926,縦リスト２,0),MATCH(M926,横リスト,0)),""),"×")</f>
        <v>×</v>
      </c>
      <c r="S926" s="10" t="e">
        <f>IF(OR(AND(#REF!="知的",#REF!="陸上"),R926="×"),Q926,P926)</f>
        <v>#REF!</v>
      </c>
      <c r="T926" s="8" t="str">
        <f t="shared" si="14"/>
        <v>　</v>
      </c>
      <c r="X92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26" s="272"/>
      <c r="Z926" s="272" t="e">
        <f>#REF!&amp;#REF!</f>
        <v>#REF!</v>
      </c>
      <c r="AA926" s="272"/>
    </row>
    <row r="927" spans="15:27" ht="14.25" x14ac:dyDescent="0.15">
      <c r="O927" s="10" t="e">
        <f>IF(OR(AND(#REF!="知的",#REF!="陸上"),R927="×"),Q927,P927)</f>
        <v>#REF!</v>
      </c>
      <c r="P927" s="10" t="str">
        <f>IFERROR(IF(#REF!="ﾎﾞｳﾘﾝｸﾞ","◎",IF(OR(#REF!="陸上",#REF!="水泳",#REF!="卓球",#REF!="ﾎﾞｯﾁｬ",#REF!="ﾌﾗｲﾝｸﾞﾃﾞｨｽｸ",#REF!="ｱｰﾁｪﾘｰ",#REF!="砲丸投4.0kg"),INDEX(判定,MATCH(リスト!X927,縦リスト,0),MATCH(#REF!,横リスト,0)),"")),"×")</f>
        <v>×</v>
      </c>
      <c r="Q927" s="10" t="e">
        <f>IF(#REF!="","",IFERROR(IF(AND(#REF!="知的",#REF!="陸上"),INDEX(判定２,MATCH(リスト!Z927,縦リスト２,0),MATCH(#REF!,横リスト,0)),"×"),""))</f>
        <v>#REF!</v>
      </c>
      <c r="R927" s="10" t="str">
        <f>IFERROR(IF(AND(#REF!="精神",#REF!="陸上"),INDEX(判定２,MATCH(リスト!Z927,縦リスト２,0),MATCH(M927,横リスト,0)),""),"×")</f>
        <v>×</v>
      </c>
      <c r="S927" s="10" t="e">
        <f>IF(OR(AND(#REF!="知的",#REF!="陸上"),R927="×"),Q927,P927)</f>
        <v>#REF!</v>
      </c>
      <c r="T927" s="8" t="str">
        <f t="shared" si="14"/>
        <v>　</v>
      </c>
      <c r="X92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27" s="272"/>
      <c r="Z927" s="272" t="e">
        <f>#REF!&amp;#REF!</f>
        <v>#REF!</v>
      </c>
      <c r="AA927" s="272"/>
    </row>
    <row r="928" spans="15:27" ht="14.25" x14ac:dyDescent="0.15">
      <c r="O928" s="10" t="e">
        <f>IF(OR(AND(#REF!="知的",#REF!="陸上"),R928="×"),Q928,P928)</f>
        <v>#REF!</v>
      </c>
      <c r="P928" s="10" t="str">
        <f>IFERROR(IF(#REF!="ﾎﾞｳﾘﾝｸﾞ","◎",IF(OR(#REF!="陸上",#REF!="水泳",#REF!="卓球",#REF!="ﾎﾞｯﾁｬ",#REF!="ﾌﾗｲﾝｸﾞﾃﾞｨｽｸ",#REF!="ｱｰﾁｪﾘｰ",#REF!="砲丸投4.0kg"),INDEX(判定,MATCH(リスト!X928,縦リスト,0),MATCH(#REF!,横リスト,0)),"")),"×")</f>
        <v>×</v>
      </c>
      <c r="Q928" s="10" t="e">
        <f>IF(#REF!="","",IFERROR(IF(AND(#REF!="知的",#REF!="陸上"),INDEX(判定２,MATCH(リスト!Z928,縦リスト２,0),MATCH(#REF!,横リスト,0)),"×"),""))</f>
        <v>#REF!</v>
      </c>
      <c r="R928" s="10" t="str">
        <f>IFERROR(IF(AND(#REF!="精神",#REF!="陸上"),INDEX(判定２,MATCH(リスト!Z928,縦リスト２,0),MATCH(M928,横リスト,0)),""),"×")</f>
        <v>×</v>
      </c>
      <c r="S928" s="10" t="e">
        <f>IF(OR(AND(#REF!="知的",#REF!="陸上"),R928="×"),Q928,P928)</f>
        <v>#REF!</v>
      </c>
      <c r="T928" s="8" t="str">
        <f t="shared" si="14"/>
        <v>　</v>
      </c>
      <c r="X92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28" s="272"/>
      <c r="Z928" s="272" t="e">
        <f>#REF!&amp;#REF!</f>
        <v>#REF!</v>
      </c>
      <c r="AA928" s="272"/>
    </row>
    <row r="929" spans="15:27" ht="14.25" x14ac:dyDescent="0.15">
      <c r="O929" s="10" t="e">
        <f>IF(OR(AND(#REF!="知的",#REF!="陸上"),R929="×"),Q929,P929)</f>
        <v>#REF!</v>
      </c>
      <c r="P929" s="10" t="str">
        <f>IFERROR(IF(#REF!="ﾎﾞｳﾘﾝｸﾞ","◎",IF(OR(#REF!="陸上",#REF!="水泳",#REF!="卓球",#REF!="ﾎﾞｯﾁｬ",#REF!="ﾌﾗｲﾝｸﾞﾃﾞｨｽｸ",#REF!="ｱｰﾁｪﾘｰ",#REF!="砲丸投4.0kg"),INDEX(判定,MATCH(リスト!X929,縦リスト,0),MATCH(#REF!,横リスト,0)),"")),"×")</f>
        <v>×</v>
      </c>
      <c r="Q929" s="10" t="e">
        <f>IF(#REF!="","",IFERROR(IF(AND(#REF!="知的",#REF!="陸上"),INDEX(判定２,MATCH(リスト!Z929,縦リスト２,0),MATCH(#REF!,横リスト,0)),"×"),""))</f>
        <v>#REF!</v>
      </c>
      <c r="R929" s="10" t="str">
        <f>IFERROR(IF(AND(#REF!="精神",#REF!="陸上"),INDEX(判定２,MATCH(リスト!Z929,縦リスト２,0),MATCH(M929,横リスト,0)),""),"×")</f>
        <v>×</v>
      </c>
      <c r="S929" s="10" t="e">
        <f>IF(OR(AND(#REF!="知的",#REF!="陸上"),R929="×"),Q929,P929)</f>
        <v>#REF!</v>
      </c>
      <c r="T929" s="8" t="str">
        <f t="shared" si="14"/>
        <v>　</v>
      </c>
      <c r="X92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29" s="272"/>
      <c r="Z929" s="272" t="e">
        <f>#REF!&amp;#REF!</f>
        <v>#REF!</v>
      </c>
      <c r="AA929" s="272"/>
    </row>
    <row r="930" spans="15:27" ht="14.25" x14ac:dyDescent="0.15">
      <c r="O930" s="10" t="e">
        <f>IF(OR(AND(#REF!="知的",#REF!="陸上"),R930="×"),Q930,P930)</f>
        <v>#REF!</v>
      </c>
      <c r="P930" s="10" t="str">
        <f>IFERROR(IF(#REF!="ﾎﾞｳﾘﾝｸﾞ","◎",IF(OR(#REF!="陸上",#REF!="水泳",#REF!="卓球",#REF!="ﾎﾞｯﾁｬ",#REF!="ﾌﾗｲﾝｸﾞﾃﾞｨｽｸ",#REF!="ｱｰﾁｪﾘｰ",#REF!="砲丸投4.0kg"),INDEX(判定,MATCH(リスト!X930,縦リスト,0),MATCH(#REF!,横リスト,0)),"")),"×")</f>
        <v>×</v>
      </c>
      <c r="Q930" s="10" t="e">
        <f>IF(#REF!="","",IFERROR(IF(AND(#REF!="知的",#REF!="陸上"),INDEX(判定２,MATCH(リスト!Z930,縦リスト２,0),MATCH(#REF!,横リスト,0)),"×"),""))</f>
        <v>#REF!</v>
      </c>
      <c r="R930" s="10" t="str">
        <f>IFERROR(IF(AND(#REF!="精神",#REF!="陸上"),INDEX(判定２,MATCH(リスト!Z930,縦リスト２,0),MATCH(M930,横リスト,0)),""),"×")</f>
        <v>×</v>
      </c>
      <c r="S930" s="10" t="e">
        <f>IF(OR(AND(#REF!="知的",#REF!="陸上"),R930="×"),Q930,P930)</f>
        <v>#REF!</v>
      </c>
      <c r="T930" s="8" t="str">
        <f t="shared" si="14"/>
        <v>　</v>
      </c>
      <c r="X93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30" s="272"/>
      <c r="Z930" s="272" t="e">
        <f>#REF!&amp;#REF!</f>
        <v>#REF!</v>
      </c>
      <c r="AA930" s="272"/>
    </row>
    <row r="931" spans="15:27" ht="14.25" x14ac:dyDescent="0.15">
      <c r="O931" s="10" t="e">
        <f>IF(OR(AND(#REF!="知的",#REF!="陸上"),R931="×"),Q931,P931)</f>
        <v>#REF!</v>
      </c>
      <c r="P931" s="10" t="str">
        <f>IFERROR(IF(#REF!="ﾎﾞｳﾘﾝｸﾞ","◎",IF(OR(#REF!="陸上",#REF!="水泳",#REF!="卓球",#REF!="ﾎﾞｯﾁｬ",#REF!="ﾌﾗｲﾝｸﾞﾃﾞｨｽｸ",#REF!="ｱｰﾁｪﾘｰ",#REF!="砲丸投4.0kg"),INDEX(判定,MATCH(リスト!X931,縦リスト,0),MATCH(#REF!,横リスト,0)),"")),"×")</f>
        <v>×</v>
      </c>
      <c r="Q931" s="10" t="e">
        <f>IF(#REF!="","",IFERROR(IF(AND(#REF!="知的",#REF!="陸上"),INDEX(判定２,MATCH(リスト!Z931,縦リスト２,0),MATCH(#REF!,横リスト,0)),"×"),""))</f>
        <v>#REF!</v>
      </c>
      <c r="R931" s="10" t="str">
        <f>IFERROR(IF(AND(#REF!="精神",#REF!="陸上"),INDEX(判定２,MATCH(リスト!Z931,縦リスト２,0),MATCH(M931,横リスト,0)),""),"×")</f>
        <v>×</v>
      </c>
      <c r="S931" s="10" t="e">
        <f>IF(OR(AND(#REF!="知的",#REF!="陸上"),R931="×"),Q931,P931)</f>
        <v>#REF!</v>
      </c>
      <c r="T931" s="8" t="str">
        <f t="shared" si="14"/>
        <v>　</v>
      </c>
      <c r="X93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31" s="272"/>
      <c r="Z931" s="272" t="e">
        <f>#REF!&amp;#REF!</f>
        <v>#REF!</v>
      </c>
      <c r="AA931" s="272"/>
    </row>
    <row r="932" spans="15:27" ht="14.25" x14ac:dyDescent="0.15">
      <c r="O932" s="10" t="e">
        <f>IF(OR(AND(#REF!="知的",#REF!="陸上"),R932="×"),Q932,P932)</f>
        <v>#REF!</v>
      </c>
      <c r="P932" s="10" t="str">
        <f>IFERROR(IF(#REF!="ﾎﾞｳﾘﾝｸﾞ","◎",IF(OR(#REF!="陸上",#REF!="水泳",#REF!="卓球",#REF!="ﾎﾞｯﾁｬ",#REF!="ﾌﾗｲﾝｸﾞﾃﾞｨｽｸ",#REF!="ｱｰﾁｪﾘｰ",#REF!="砲丸投4.0kg"),INDEX(判定,MATCH(リスト!X932,縦リスト,0),MATCH(#REF!,横リスト,0)),"")),"×")</f>
        <v>×</v>
      </c>
      <c r="Q932" s="10" t="e">
        <f>IF(#REF!="","",IFERROR(IF(AND(#REF!="知的",#REF!="陸上"),INDEX(判定２,MATCH(リスト!Z932,縦リスト２,0),MATCH(#REF!,横リスト,0)),"×"),""))</f>
        <v>#REF!</v>
      </c>
      <c r="R932" s="10" t="str">
        <f>IFERROR(IF(AND(#REF!="精神",#REF!="陸上"),INDEX(判定２,MATCH(リスト!Z932,縦リスト２,0),MATCH(M932,横リスト,0)),""),"×")</f>
        <v>×</v>
      </c>
      <c r="S932" s="10" t="e">
        <f>IF(OR(AND(#REF!="知的",#REF!="陸上"),R932="×"),Q932,P932)</f>
        <v>#REF!</v>
      </c>
      <c r="T932" s="8" t="str">
        <f t="shared" si="14"/>
        <v>　</v>
      </c>
      <c r="X93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32" s="272"/>
      <c r="Z932" s="272" t="e">
        <f>#REF!&amp;#REF!</f>
        <v>#REF!</v>
      </c>
      <c r="AA932" s="272"/>
    </row>
    <row r="933" spans="15:27" ht="14.25" x14ac:dyDescent="0.15">
      <c r="O933" s="10" t="e">
        <f>IF(OR(AND(#REF!="知的",#REF!="陸上"),R933="×"),Q933,P933)</f>
        <v>#REF!</v>
      </c>
      <c r="P933" s="10" t="str">
        <f>IFERROR(IF(#REF!="ﾎﾞｳﾘﾝｸﾞ","◎",IF(OR(#REF!="陸上",#REF!="水泳",#REF!="卓球",#REF!="ﾎﾞｯﾁｬ",#REF!="ﾌﾗｲﾝｸﾞﾃﾞｨｽｸ",#REF!="ｱｰﾁｪﾘｰ",#REF!="砲丸投4.0kg"),INDEX(判定,MATCH(リスト!X933,縦リスト,0),MATCH(#REF!,横リスト,0)),"")),"×")</f>
        <v>×</v>
      </c>
      <c r="Q933" s="10" t="e">
        <f>IF(#REF!="","",IFERROR(IF(AND(#REF!="知的",#REF!="陸上"),INDEX(判定２,MATCH(リスト!Z933,縦リスト２,0),MATCH(#REF!,横リスト,0)),"×"),""))</f>
        <v>#REF!</v>
      </c>
      <c r="R933" s="10" t="str">
        <f>IFERROR(IF(AND(#REF!="精神",#REF!="陸上"),INDEX(判定２,MATCH(リスト!Z933,縦リスト２,0),MATCH(M933,横リスト,0)),""),"×")</f>
        <v>×</v>
      </c>
      <c r="S933" s="10" t="e">
        <f>IF(OR(AND(#REF!="知的",#REF!="陸上"),R933="×"),Q933,P933)</f>
        <v>#REF!</v>
      </c>
      <c r="T933" s="8" t="str">
        <f t="shared" si="14"/>
        <v>　</v>
      </c>
      <c r="X93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33" s="272"/>
      <c r="Z933" s="272" t="e">
        <f>#REF!&amp;#REF!</f>
        <v>#REF!</v>
      </c>
      <c r="AA933" s="272"/>
    </row>
    <row r="934" spans="15:27" ht="14.25" x14ac:dyDescent="0.15">
      <c r="O934" s="10" t="e">
        <f>IF(OR(AND(#REF!="知的",#REF!="陸上"),R934="×"),Q934,P934)</f>
        <v>#REF!</v>
      </c>
      <c r="P934" s="10" t="str">
        <f>IFERROR(IF(#REF!="ﾎﾞｳﾘﾝｸﾞ","◎",IF(OR(#REF!="陸上",#REF!="水泳",#REF!="卓球",#REF!="ﾎﾞｯﾁｬ",#REF!="ﾌﾗｲﾝｸﾞﾃﾞｨｽｸ",#REF!="ｱｰﾁｪﾘｰ",#REF!="砲丸投4.0kg"),INDEX(判定,MATCH(リスト!X934,縦リスト,0),MATCH(#REF!,横リスト,0)),"")),"×")</f>
        <v>×</v>
      </c>
      <c r="Q934" s="10" t="e">
        <f>IF(#REF!="","",IFERROR(IF(AND(#REF!="知的",#REF!="陸上"),INDEX(判定２,MATCH(リスト!Z934,縦リスト２,0),MATCH(#REF!,横リスト,0)),"×"),""))</f>
        <v>#REF!</v>
      </c>
      <c r="R934" s="10" t="str">
        <f>IFERROR(IF(AND(#REF!="精神",#REF!="陸上"),INDEX(判定２,MATCH(リスト!Z934,縦リスト２,0),MATCH(M934,横リスト,0)),""),"×")</f>
        <v>×</v>
      </c>
      <c r="S934" s="10" t="e">
        <f>IF(OR(AND(#REF!="知的",#REF!="陸上"),R934="×"),Q934,P934)</f>
        <v>#REF!</v>
      </c>
      <c r="T934" s="8" t="str">
        <f t="shared" si="14"/>
        <v>　</v>
      </c>
      <c r="X93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34" s="272"/>
      <c r="Z934" s="272" t="e">
        <f>#REF!&amp;#REF!</f>
        <v>#REF!</v>
      </c>
      <c r="AA934" s="272"/>
    </row>
    <row r="935" spans="15:27" ht="14.25" x14ac:dyDescent="0.15">
      <c r="O935" s="10" t="e">
        <f>IF(OR(AND(#REF!="知的",#REF!="陸上"),R935="×"),Q935,P935)</f>
        <v>#REF!</v>
      </c>
      <c r="P935" s="10" t="str">
        <f>IFERROR(IF(#REF!="ﾎﾞｳﾘﾝｸﾞ","◎",IF(OR(#REF!="陸上",#REF!="水泳",#REF!="卓球",#REF!="ﾎﾞｯﾁｬ",#REF!="ﾌﾗｲﾝｸﾞﾃﾞｨｽｸ",#REF!="ｱｰﾁｪﾘｰ",#REF!="砲丸投4.0kg"),INDEX(判定,MATCH(リスト!X935,縦リスト,0),MATCH(#REF!,横リスト,0)),"")),"×")</f>
        <v>×</v>
      </c>
      <c r="Q935" s="10" t="e">
        <f>IF(#REF!="","",IFERROR(IF(AND(#REF!="知的",#REF!="陸上"),INDEX(判定２,MATCH(リスト!Z935,縦リスト２,0),MATCH(#REF!,横リスト,0)),"×"),""))</f>
        <v>#REF!</v>
      </c>
      <c r="R935" s="10" t="str">
        <f>IFERROR(IF(AND(#REF!="精神",#REF!="陸上"),INDEX(判定２,MATCH(リスト!Z935,縦リスト２,0),MATCH(M935,横リスト,0)),""),"×")</f>
        <v>×</v>
      </c>
      <c r="S935" s="10" t="e">
        <f>IF(OR(AND(#REF!="知的",#REF!="陸上"),R935="×"),Q935,P935)</f>
        <v>#REF!</v>
      </c>
      <c r="T935" s="8" t="str">
        <f t="shared" si="14"/>
        <v>　</v>
      </c>
      <c r="X93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35" s="272"/>
      <c r="Z935" s="272" t="e">
        <f>#REF!&amp;#REF!</f>
        <v>#REF!</v>
      </c>
      <c r="AA935" s="272"/>
    </row>
    <row r="936" spans="15:27" ht="14.25" x14ac:dyDescent="0.15">
      <c r="O936" s="10" t="e">
        <f>IF(OR(AND(#REF!="知的",#REF!="陸上"),R936="×"),Q936,P936)</f>
        <v>#REF!</v>
      </c>
      <c r="P936" s="10" t="str">
        <f>IFERROR(IF(#REF!="ﾎﾞｳﾘﾝｸﾞ","◎",IF(OR(#REF!="陸上",#REF!="水泳",#REF!="卓球",#REF!="ﾎﾞｯﾁｬ",#REF!="ﾌﾗｲﾝｸﾞﾃﾞｨｽｸ",#REF!="ｱｰﾁｪﾘｰ",#REF!="砲丸投4.0kg"),INDEX(判定,MATCH(リスト!X936,縦リスト,0),MATCH(#REF!,横リスト,0)),"")),"×")</f>
        <v>×</v>
      </c>
      <c r="Q936" s="10" t="e">
        <f>IF(#REF!="","",IFERROR(IF(AND(#REF!="知的",#REF!="陸上"),INDEX(判定２,MATCH(リスト!Z936,縦リスト２,0),MATCH(#REF!,横リスト,0)),"×"),""))</f>
        <v>#REF!</v>
      </c>
      <c r="R936" s="10" t="str">
        <f>IFERROR(IF(AND(#REF!="精神",#REF!="陸上"),INDEX(判定２,MATCH(リスト!Z936,縦リスト２,0),MATCH(M936,横リスト,0)),""),"×")</f>
        <v>×</v>
      </c>
      <c r="S936" s="10" t="e">
        <f>IF(OR(AND(#REF!="知的",#REF!="陸上"),R936="×"),Q936,P936)</f>
        <v>#REF!</v>
      </c>
      <c r="T936" s="8" t="str">
        <f t="shared" si="14"/>
        <v>　</v>
      </c>
      <c r="X93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36" s="272"/>
      <c r="Z936" s="272" t="e">
        <f>#REF!&amp;#REF!</f>
        <v>#REF!</v>
      </c>
      <c r="AA936" s="272"/>
    </row>
    <row r="937" spans="15:27" ht="14.25" x14ac:dyDescent="0.15">
      <c r="O937" s="10" t="e">
        <f>IF(OR(AND(#REF!="知的",#REF!="陸上"),R937="×"),Q937,P937)</f>
        <v>#REF!</v>
      </c>
      <c r="P937" s="10" t="str">
        <f>IFERROR(IF(#REF!="ﾎﾞｳﾘﾝｸﾞ","◎",IF(OR(#REF!="陸上",#REF!="水泳",#REF!="卓球",#REF!="ﾎﾞｯﾁｬ",#REF!="ﾌﾗｲﾝｸﾞﾃﾞｨｽｸ",#REF!="ｱｰﾁｪﾘｰ",#REF!="砲丸投4.0kg"),INDEX(判定,MATCH(リスト!X937,縦リスト,0),MATCH(#REF!,横リスト,0)),"")),"×")</f>
        <v>×</v>
      </c>
      <c r="Q937" s="10" t="e">
        <f>IF(#REF!="","",IFERROR(IF(AND(#REF!="知的",#REF!="陸上"),INDEX(判定２,MATCH(リスト!Z937,縦リスト２,0),MATCH(#REF!,横リスト,0)),"×"),""))</f>
        <v>#REF!</v>
      </c>
      <c r="R937" s="10" t="str">
        <f>IFERROR(IF(AND(#REF!="精神",#REF!="陸上"),INDEX(判定２,MATCH(リスト!Z937,縦リスト２,0),MATCH(M937,横リスト,0)),""),"×")</f>
        <v>×</v>
      </c>
      <c r="S937" s="10" t="e">
        <f>IF(OR(AND(#REF!="知的",#REF!="陸上"),R937="×"),Q937,P937)</f>
        <v>#REF!</v>
      </c>
      <c r="T937" s="8" t="str">
        <f t="shared" si="14"/>
        <v>　</v>
      </c>
      <c r="X93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37" s="272"/>
      <c r="Z937" s="272" t="e">
        <f>#REF!&amp;#REF!</f>
        <v>#REF!</v>
      </c>
      <c r="AA937" s="272"/>
    </row>
    <row r="938" spans="15:27" ht="14.25" x14ac:dyDescent="0.15">
      <c r="O938" s="10" t="e">
        <f>IF(OR(AND(#REF!="知的",#REF!="陸上"),R938="×"),Q938,P938)</f>
        <v>#REF!</v>
      </c>
      <c r="P938" s="10" t="str">
        <f>IFERROR(IF(#REF!="ﾎﾞｳﾘﾝｸﾞ","◎",IF(OR(#REF!="陸上",#REF!="水泳",#REF!="卓球",#REF!="ﾎﾞｯﾁｬ",#REF!="ﾌﾗｲﾝｸﾞﾃﾞｨｽｸ",#REF!="ｱｰﾁｪﾘｰ",#REF!="砲丸投4.0kg"),INDEX(判定,MATCH(リスト!X938,縦リスト,0),MATCH(#REF!,横リスト,0)),"")),"×")</f>
        <v>×</v>
      </c>
      <c r="Q938" s="10" t="e">
        <f>IF(#REF!="","",IFERROR(IF(AND(#REF!="知的",#REF!="陸上"),INDEX(判定２,MATCH(リスト!Z938,縦リスト２,0),MATCH(#REF!,横リスト,0)),"×"),""))</f>
        <v>#REF!</v>
      </c>
      <c r="R938" s="10" t="str">
        <f>IFERROR(IF(AND(#REF!="精神",#REF!="陸上"),INDEX(判定２,MATCH(リスト!Z938,縦リスト２,0),MATCH(M938,横リスト,0)),""),"×")</f>
        <v>×</v>
      </c>
      <c r="S938" s="10" t="e">
        <f>IF(OR(AND(#REF!="知的",#REF!="陸上"),R938="×"),Q938,P938)</f>
        <v>#REF!</v>
      </c>
      <c r="T938" s="8" t="str">
        <f t="shared" si="14"/>
        <v>　</v>
      </c>
      <c r="X93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38" s="272"/>
      <c r="Z938" s="272" t="e">
        <f>#REF!&amp;#REF!</f>
        <v>#REF!</v>
      </c>
      <c r="AA938" s="272"/>
    </row>
    <row r="939" spans="15:27" ht="14.25" x14ac:dyDescent="0.15">
      <c r="O939" s="10" t="e">
        <f>IF(OR(AND(#REF!="知的",#REF!="陸上"),R939="×"),Q939,P939)</f>
        <v>#REF!</v>
      </c>
      <c r="P939" s="10" t="str">
        <f>IFERROR(IF(#REF!="ﾎﾞｳﾘﾝｸﾞ","◎",IF(OR(#REF!="陸上",#REF!="水泳",#REF!="卓球",#REF!="ﾎﾞｯﾁｬ",#REF!="ﾌﾗｲﾝｸﾞﾃﾞｨｽｸ",#REF!="ｱｰﾁｪﾘｰ",#REF!="砲丸投4.0kg"),INDEX(判定,MATCH(リスト!X939,縦リスト,0),MATCH(#REF!,横リスト,0)),"")),"×")</f>
        <v>×</v>
      </c>
      <c r="Q939" s="10" t="e">
        <f>IF(#REF!="","",IFERROR(IF(AND(#REF!="知的",#REF!="陸上"),INDEX(判定２,MATCH(リスト!Z939,縦リスト２,0),MATCH(#REF!,横リスト,0)),"×"),""))</f>
        <v>#REF!</v>
      </c>
      <c r="R939" s="10" t="str">
        <f>IFERROR(IF(AND(#REF!="精神",#REF!="陸上"),INDEX(判定２,MATCH(リスト!Z939,縦リスト２,0),MATCH(M939,横リスト,0)),""),"×")</f>
        <v>×</v>
      </c>
      <c r="S939" s="10" t="e">
        <f>IF(OR(AND(#REF!="知的",#REF!="陸上"),R939="×"),Q939,P939)</f>
        <v>#REF!</v>
      </c>
      <c r="T939" s="8" t="str">
        <f t="shared" si="14"/>
        <v>　</v>
      </c>
      <c r="X93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39" s="272"/>
      <c r="Z939" s="272" t="e">
        <f>#REF!&amp;#REF!</f>
        <v>#REF!</v>
      </c>
      <c r="AA939" s="272"/>
    </row>
    <row r="940" spans="15:27" ht="14.25" x14ac:dyDescent="0.15">
      <c r="O940" s="10" t="e">
        <f>IF(OR(AND(#REF!="知的",#REF!="陸上"),R940="×"),Q940,P940)</f>
        <v>#REF!</v>
      </c>
      <c r="P940" s="10" t="str">
        <f>IFERROR(IF(#REF!="ﾎﾞｳﾘﾝｸﾞ","◎",IF(OR(#REF!="陸上",#REF!="水泳",#REF!="卓球",#REF!="ﾎﾞｯﾁｬ",#REF!="ﾌﾗｲﾝｸﾞﾃﾞｨｽｸ",#REF!="ｱｰﾁｪﾘｰ",#REF!="砲丸投4.0kg"),INDEX(判定,MATCH(リスト!X940,縦リスト,0),MATCH(#REF!,横リスト,0)),"")),"×")</f>
        <v>×</v>
      </c>
      <c r="Q940" s="10" t="e">
        <f>IF(#REF!="","",IFERROR(IF(AND(#REF!="知的",#REF!="陸上"),INDEX(判定２,MATCH(リスト!Z940,縦リスト２,0),MATCH(#REF!,横リスト,0)),"×"),""))</f>
        <v>#REF!</v>
      </c>
      <c r="R940" s="10" t="str">
        <f>IFERROR(IF(AND(#REF!="精神",#REF!="陸上"),INDEX(判定２,MATCH(リスト!Z940,縦リスト２,0),MATCH(M940,横リスト,0)),""),"×")</f>
        <v>×</v>
      </c>
      <c r="S940" s="10" t="e">
        <f>IF(OR(AND(#REF!="知的",#REF!="陸上"),R940="×"),Q940,P940)</f>
        <v>#REF!</v>
      </c>
      <c r="T940" s="8" t="str">
        <f t="shared" si="14"/>
        <v>　</v>
      </c>
      <c r="X94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40" s="272"/>
      <c r="Z940" s="272" t="e">
        <f>#REF!&amp;#REF!</f>
        <v>#REF!</v>
      </c>
      <c r="AA940" s="272"/>
    </row>
    <row r="941" spans="15:27" ht="14.25" x14ac:dyDescent="0.15">
      <c r="O941" s="10" t="e">
        <f>IF(OR(AND(#REF!="知的",#REF!="陸上"),R941="×"),Q941,P941)</f>
        <v>#REF!</v>
      </c>
      <c r="P941" s="10" t="str">
        <f>IFERROR(IF(#REF!="ﾎﾞｳﾘﾝｸﾞ","◎",IF(OR(#REF!="陸上",#REF!="水泳",#REF!="卓球",#REF!="ﾎﾞｯﾁｬ",#REF!="ﾌﾗｲﾝｸﾞﾃﾞｨｽｸ",#REF!="ｱｰﾁｪﾘｰ",#REF!="砲丸投4.0kg"),INDEX(判定,MATCH(リスト!X941,縦リスト,0),MATCH(#REF!,横リスト,0)),"")),"×")</f>
        <v>×</v>
      </c>
      <c r="Q941" s="10" t="e">
        <f>IF(#REF!="","",IFERROR(IF(AND(#REF!="知的",#REF!="陸上"),INDEX(判定２,MATCH(リスト!Z941,縦リスト２,0),MATCH(#REF!,横リスト,0)),"×"),""))</f>
        <v>#REF!</v>
      </c>
      <c r="R941" s="10" t="str">
        <f>IFERROR(IF(AND(#REF!="精神",#REF!="陸上"),INDEX(判定２,MATCH(リスト!Z941,縦リスト２,0),MATCH(M941,横リスト,0)),""),"×")</f>
        <v>×</v>
      </c>
      <c r="S941" s="10" t="e">
        <f>IF(OR(AND(#REF!="知的",#REF!="陸上"),R941="×"),Q941,P941)</f>
        <v>#REF!</v>
      </c>
      <c r="T941" s="8" t="str">
        <f t="shared" si="14"/>
        <v>　</v>
      </c>
      <c r="X94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41" s="272"/>
      <c r="Z941" s="272" t="e">
        <f>#REF!&amp;#REF!</f>
        <v>#REF!</v>
      </c>
      <c r="AA941" s="272"/>
    </row>
    <row r="942" spans="15:27" ht="14.25" x14ac:dyDescent="0.15">
      <c r="O942" s="10" t="e">
        <f>IF(OR(AND(#REF!="知的",#REF!="陸上"),R942="×"),Q942,P942)</f>
        <v>#REF!</v>
      </c>
      <c r="P942" s="10" t="str">
        <f>IFERROR(IF(#REF!="ﾎﾞｳﾘﾝｸﾞ","◎",IF(OR(#REF!="陸上",#REF!="水泳",#REF!="卓球",#REF!="ﾎﾞｯﾁｬ",#REF!="ﾌﾗｲﾝｸﾞﾃﾞｨｽｸ",#REF!="ｱｰﾁｪﾘｰ",#REF!="砲丸投4.0kg"),INDEX(判定,MATCH(リスト!X942,縦リスト,0),MATCH(#REF!,横リスト,0)),"")),"×")</f>
        <v>×</v>
      </c>
      <c r="Q942" s="10" t="e">
        <f>IF(#REF!="","",IFERROR(IF(AND(#REF!="知的",#REF!="陸上"),INDEX(判定２,MATCH(リスト!Z942,縦リスト２,0),MATCH(#REF!,横リスト,0)),"×"),""))</f>
        <v>#REF!</v>
      </c>
      <c r="R942" s="10" t="str">
        <f>IFERROR(IF(AND(#REF!="精神",#REF!="陸上"),INDEX(判定２,MATCH(リスト!Z942,縦リスト２,0),MATCH(M942,横リスト,0)),""),"×")</f>
        <v>×</v>
      </c>
      <c r="S942" s="10" t="e">
        <f>IF(OR(AND(#REF!="知的",#REF!="陸上"),R942="×"),Q942,P942)</f>
        <v>#REF!</v>
      </c>
      <c r="T942" s="8" t="str">
        <f t="shared" si="14"/>
        <v>　</v>
      </c>
      <c r="X94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42" s="272"/>
      <c r="Z942" s="272" t="e">
        <f>#REF!&amp;#REF!</f>
        <v>#REF!</v>
      </c>
      <c r="AA942" s="272"/>
    </row>
    <row r="943" spans="15:27" ht="14.25" x14ac:dyDescent="0.15">
      <c r="O943" s="10" t="e">
        <f>IF(OR(AND(#REF!="知的",#REF!="陸上"),R943="×"),Q943,P943)</f>
        <v>#REF!</v>
      </c>
      <c r="P943" s="10" t="str">
        <f>IFERROR(IF(#REF!="ﾎﾞｳﾘﾝｸﾞ","◎",IF(OR(#REF!="陸上",#REF!="水泳",#REF!="卓球",#REF!="ﾎﾞｯﾁｬ",#REF!="ﾌﾗｲﾝｸﾞﾃﾞｨｽｸ",#REF!="ｱｰﾁｪﾘｰ",#REF!="砲丸投4.0kg"),INDEX(判定,MATCH(リスト!X943,縦リスト,0),MATCH(#REF!,横リスト,0)),"")),"×")</f>
        <v>×</v>
      </c>
      <c r="Q943" s="10" t="e">
        <f>IF(#REF!="","",IFERROR(IF(AND(#REF!="知的",#REF!="陸上"),INDEX(判定２,MATCH(リスト!Z943,縦リスト２,0),MATCH(#REF!,横リスト,0)),"×"),""))</f>
        <v>#REF!</v>
      </c>
      <c r="R943" s="10" t="str">
        <f>IFERROR(IF(AND(#REF!="精神",#REF!="陸上"),INDEX(判定２,MATCH(リスト!Z943,縦リスト２,0),MATCH(M943,横リスト,0)),""),"×")</f>
        <v>×</v>
      </c>
      <c r="S943" s="10" t="e">
        <f>IF(OR(AND(#REF!="知的",#REF!="陸上"),R943="×"),Q943,P943)</f>
        <v>#REF!</v>
      </c>
      <c r="T943" s="8" t="str">
        <f t="shared" si="14"/>
        <v>　</v>
      </c>
      <c r="X94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43" s="272"/>
      <c r="Z943" s="272" t="e">
        <f>#REF!&amp;#REF!</f>
        <v>#REF!</v>
      </c>
      <c r="AA943" s="272"/>
    </row>
    <row r="944" spans="15:27" ht="14.25" x14ac:dyDescent="0.15">
      <c r="O944" s="10" t="e">
        <f>IF(OR(AND(#REF!="知的",#REF!="陸上"),R944="×"),Q944,P944)</f>
        <v>#REF!</v>
      </c>
      <c r="P944" s="10" t="str">
        <f>IFERROR(IF(#REF!="ﾎﾞｳﾘﾝｸﾞ","◎",IF(OR(#REF!="陸上",#REF!="水泳",#REF!="卓球",#REF!="ﾎﾞｯﾁｬ",#REF!="ﾌﾗｲﾝｸﾞﾃﾞｨｽｸ",#REF!="ｱｰﾁｪﾘｰ",#REF!="砲丸投4.0kg"),INDEX(判定,MATCH(リスト!X944,縦リスト,0),MATCH(#REF!,横リスト,0)),"")),"×")</f>
        <v>×</v>
      </c>
      <c r="Q944" s="10" t="e">
        <f>IF(#REF!="","",IFERROR(IF(AND(#REF!="知的",#REF!="陸上"),INDEX(判定２,MATCH(リスト!Z944,縦リスト２,0),MATCH(#REF!,横リスト,0)),"×"),""))</f>
        <v>#REF!</v>
      </c>
      <c r="R944" s="10" t="str">
        <f>IFERROR(IF(AND(#REF!="精神",#REF!="陸上"),INDEX(判定２,MATCH(リスト!Z944,縦リスト２,0),MATCH(M944,横リスト,0)),""),"×")</f>
        <v>×</v>
      </c>
      <c r="S944" s="10" t="e">
        <f>IF(OR(AND(#REF!="知的",#REF!="陸上"),R944="×"),Q944,P944)</f>
        <v>#REF!</v>
      </c>
      <c r="T944" s="8" t="str">
        <f t="shared" si="14"/>
        <v>　</v>
      </c>
      <c r="X94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44" s="272"/>
      <c r="Z944" s="272" t="e">
        <f>#REF!&amp;#REF!</f>
        <v>#REF!</v>
      </c>
      <c r="AA944" s="272"/>
    </row>
    <row r="945" spans="15:27" ht="14.25" x14ac:dyDescent="0.15">
      <c r="O945" s="10" t="e">
        <f>IF(OR(AND(#REF!="知的",#REF!="陸上"),R945="×"),Q945,P945)</f>
        <v>#REF!</v>
      </c>
      <c r="P945" s="10" t="str">
        <f>IFERROR(IF(#REF!="ﾎﾞｳﾘﾝｸﾞ","◎",IF(OR(#REF!="陸上",#REF!="水泳",#REF!="卓球",#REF!="ﾎﾞｯﾁｬ",#REF!="ﾌﾗｲﾝｸﾞﾃﾞｨｽｸ",#REF!="ｱｰﾁｪﾘｰ",#REF!="砲丸投4.0kg"),INDEX(判定,MATCH(リスト!X945,縦リスト,0),MATCH(#REF!,横リスト,0)),"")),"×")</f>
        <v>×</v>
      </c>
      <c r="Q945" s="10" t="e">
        <f>IF(#REF!="","",IFERROR(IF(AND(#REF!="知的",#REF!="陸上"),INDEX(判定２,MATCH(リスト!Z945,縦リスト２,0),MATCH(#REF!,横リスト,0)),"×"),""))</f>
        <v>#REF!</v>
      </c>
      <c r="R945" s="10" t="str">
        <f>IFERROR(IF(AND(#REF!="精神",#REF!="陸上"),INDEX(判定２,MATCH(リスト!Z945,縦リスト２,0),MATCH(M945,横リスト,0)),""),"×")</f>
        <v>×</v>
      </c>
      <c r="S945" s="10" t="e">
        <f>IF(OR(AND(#REF!="知的",#REF!="陸上"),R945="×"),Q945,P945)</f>
        <v>#REF!</v>
      </c>
      <c r="T945" s="8" t="str">
        <f t="shared" si="14"/>
        <v>　</v>
      </c>
      <c r="X94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45" s="272"/>
      <c r="Z945" s="272" t="e">
        <f>#REF!&amp;#REF!</f>
        <v>#REF!</v>
      </c>
      <c r="AA945" s="272"/>
    </row>
    <row r="946" spans="15:27" ht="14.25" x14ac:dyDescent="0.15">
      <c r="O946" s="10" t="e">
        <f>IF(OR(AND(#REF!="知的",#REF!="陸上"),R946="×"),Q946,P946)</f>
        <v>#REF!</v>
      </c>
      <c r="P946" s="10" t="str">
        <f>IFERROR(IF(#REF!="ﾎﾞｳﾘﾝｸﾞ","◎",IF(OR(#REF!="陸上",#REF!="水泳",#REF!="卓球",#REF!="ﾎﾞｯﾁｬ",#REF!="ﾌﾗｲﾝｸﾞﾃﾞｨｽｸ",#REF!="ｱｰﾁｪﾘｰ",#REF!="砲丸投4.0kg"),INDEX(判定,MATCH(リスト!X946,縦リスト,0),MATCH(#REF!,横リスト,0)),"")),"×")</f>
        <v>×</v>
      </c>
      <c r="Q946" s="10" t="e">
        <f>IF(#REF!="","",IFERROR(IF(AND(#REF!="知的",#REF!="陸上"),INDEX(判定２,MATCH(リスト!Z946,縦リスト２,0),MATCH(#REF!,横リスト,0)),"×"),""))</f>
        <v>#REF!</v>
      </c>
      <c r="R946" s="10" t="str">
        <f>IFERROR(IF(AND(#REF!="精神",#REF!="陸上"),INDEX(判定２,MATCH(リスト!Z946,縦リスト２,0),MATCH(M946,横リスト,0)),""),"×")</f>
        <v>×</v>
      </c>
      <c r="S946" s="10" t="e">
        <f>IF(OR(AND(#REF!="知的",#REF!="陸上"),R946="×"),Q946,P946)</f>
        <v>#REF!</v>
      </c>
      <c r="T946" s="8" t="str">
        <f t="shared" si="14"/>
        <v>　</v>
      </c>
      <c r="X94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46" s="272"/>
      <c r="Z946" s="272" t="e">
        <f>#REF!&amp;#REF!</f>
        <v>#REF!</v>
      </c>
      <c r="AA946" s="272"/>
    </row>
    <row r="947" spans="15:27" ht="14.25" x14ac:dyDescent="0.15">
      <c r="O947" s="10" t="e">
        <f>IF(OR(AND(#REF!="知的",#REF!="陸上"),R947="×"),Q947,P947)</f>
        <v>#REF!</v>
      </c>
      <c r="P947" s="10" t="str">
        <f>IFERROR(IF(#REF!="ﾎﾞｳﾘﾝｸﾞ","◎",IF(OR(#REF!="陸上",#REF!="水泳",#REF!="卓球",#REF!="ﾎﾞｯﾁｬ",#REF!="ﾌﾗｲﾝｸﾞﾃﾞｨｽｸ",#REF!="ｱｰﾁｪﾘｰ",#REF!="砲丸投4.0kg"),INDEX(判定,MATCH(リスト!X947,縦リスト,0),MATCH(#REF!,横リスト,0)),"")),"×")</f>
        <v>×</v>
      </c>
      <c r="Q947" s="10" t="e">
        <f>IF(#REF!="","",IFERROR(IF(AND(#REF!="知的",#REF!="陸上"),INDEX(判定２,MATCH(リスト!Z947,縦リスト２,0),MATCH(#REF!,横リスト,0)),"×"),""))</f>
        <v>#REF!</v>
      </c>
      <c r="R947" s="10" t="str">
        <f>IFERROR(IF(AND(#REF!="精神",#REF!="陸上"),INDEX(判定２,MATCH(リスト!Z947,縦リスト２,0),MATCH(M947,横リスト,0)),""),"×")</f>
        <v>×</v>
      </c>
      <c r="S947" s="10" t="e">
        <f>IF(OR(AND(#REF!="知的",#REF!="陸上"),R947="×"),Q947,P947)</f>
        <v>#REF!</v>
      </c>
      <c r="T947" s="8" t="str">
        <f t="shared" si="14"/>
        <v>　</v>
      </c>
      <c r="X94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47" s="272"/>
      <c r="Z947" s="272" t="e">
        <f>#REF!&amp;#REF!</f>
        <v>#REF!</v>
      </c>
      <c r="AA947" s="272"/>
    </row>
    <row r="948" spans="15:27" ht="14.25" x14ac:dyDescent="0.15">
      <c r="O948" s="10" t="e">
        <f>IF(OR(AND(#REF!="知的",#REF!="陸上"),R948="×"),Q948,P948)</f>
        <v>#REF!</v>
      </c>
      <c r="P948" s="10" t="str">
        <f>IFERROR(IF(#REF!="ﾎﾞｳﾘﾝｸﾞ","◎",IF(OR(#REF!="陸上",#REF!="水泳",#REF!="卓球",#REF!="ﾎﾞｯﾁｬ",#REF!="ﾌﾗｲﾝｸﾞﾃﾞｨｽｸ",#REF!="ｱｰﾁｪﾘｰ",#REF!="砲丸投4.0kg"),INDEX(判定,MATCH(リスト!X948,縦リスト,0),MATCH(#REF!,横リスト,0)),"")),"×")</f>
        <v>×</v>
      </c>
      <c r="Q948" s="10" t="e">
        <f>IF(#REF!="","",IFERROR(IF(AND(#REF!="知的",#REF!="陸上"),INDEX(判定２,MATCH(リスト!Z948,縦リスト２,0),MATCH(#REF!,横リスト,0)),"×"),""))</f>
        <v>#REF!</v>
      </c>
      <c r="R948" s="10" t="str">
        <f>IFERROR(IF(AND(#REF!="精神",#REF!="陸上"),INDEX(判定２,MATCH(リスト!Z948,縦リスト２,0),MATCH(M948,横リスト,0)),""),"×")</f>
        <v>×</v>
      </c>
      <c r="S948" s="10" t="e">
        <f>IF(OR(AND(#REF!="知的",#REF!="陸上"),R948="×"),Q948,P948)</f>
        <v>#REF!</v>
      </c>
      <c r="T948" s="8" t="str">
        <f t="shared" si="14"/>
        <v>　</v>
      </c>
      <c r="X94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48" s="272"/>
      <c r="Z948" s="272" t="e">
        <f>#REF!&amp;#REF!</f>
        <v>#REF!</v>
      </c>
      <c r="AA948" s="272"/>
    </row>
    <row r="949" spans="15:27" ht="14.25" x14ac:dyDescent="0.15">
      <c r="O949" s="10" t="e">
        <f>IF(OR(AND(#REF!="知的",#REF!="陸上"),R949="×"),Q949,P949)</f>
        <v>#REF!</v>
      </c>
      <c r="P949" s="10" t="str">
        <f>IFERROR(IF(#REF!="ﾎﾞｳﾘﾝｸﾞ","◎",IF(OR(#REF!="陸上",#REF!="水泳",#REF!="卓球",#REF!="ﾎﾞｯﾁｬ",#REF!="ﾌﾗｲﾝｸﾞﾃﾞｨｽｸ",#REF!="ｱｰﾁｪﾘｰ",#REF!="砲丸投4.0kg"),INDEX(判定,MATCH(リスト!X949,縦リスト,0),MATCH(#REF!,横リスト,0)),"")),"×")</f>
        <v>×</v>
      </c>
      <c r="Q949" s="10" t="e">
        <f>IF(#REF!="","",IFERROR(IF(AND(#REF!="知的",#REF!="陸上"),INDEX(判定２,MATCH(リスト!Z949,縦リスト２,0),MATCH(#REF!,横リスト,0)),"×"),""))</f>
        <v>#REF!</v>
      </c>
      <c r="R949" s="10" t="str">
        <f>IFERROR(IF(AND(#REF!="精神",#REF!="陸上"),INDEX(判定２,MATCH(リスト!Z949,縦リスト２,0),MATCH(M949,横リスト,0)),""),"×")</f>
        <v>×</v>
      </c>
      <c r="S949" s="10" t="e">
        <f>IF(OR(AND(#REF!="知的",#REF!="陸上"),R949="×"),Q949,P949)</f>
        <v>#REF!</v>
      </c>
      <c r="T949" s="8" t="str">
        <f t="shared" si="14"/>
        <v>　</v>
      </c>
      <c r="X94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49" s="272"/>
      <c r="Z949" s="272" t="e">
        <f>#REF!&amp;#REF!</f>
        <v>#REF!</v>
      </c>
      <c r="AA949" s="272"/>
    </row>
    <row r="950" spans="15:27" ht="14.25" x14ac:dyDescent="0.15">
      <c r="O950" s="10" t="e">
        <f>IF(OR(AND(#REF!="知的",#REF!="陸上"),R950="×"),Q950,P950)</f>
        <v>#REF!</v>
      </c>
      <c r="P950" s="10" t="str">
        <f>IFERROR(IF(#REF!="ﾎﾞｳﾘﾝｸﾞ","◎",IF(OR(#REF!="陸上",#REF!="水泳",#REF!="卓球",#REF!="ﾎﾞｯﾁｬ",#REF!="ﾌﾗｲﾝｸﾞﾃﾞｨｽｸ",#REF!="ｱｰﾁｪﾘｰ",#REF!="砲丸投4.0kg"),INDEX(判定,MATCH(リスト!X950,縦リスト,0),MATCH(#REF!,横リスト,0)),"")),"×")</f>
        <v>×</v>
      </c>
      <c r="Q950" s="10" t="e">
        <f>IF(#REF!="","",IFERROR(IF(AND(#REF!="知的",#REF!="陸上"),INDEX(判定２,MATCH(リスト!Z950,縦リスト２,0),MATCH(#REF!,横リスト,0)),"×"),""))</f>
        <v>#REF!</v>
      </c>
      <c r="R950" s="10" t="str">
        <f>IFERROR(IF(AND(#REF!="精神",#REF!="陸上"),INDEX(判定２,MATCH(リスト!Z950,縦リスト２,0),MATCH(M950,横リスト,0)),""),"×")</f>
        <v>×</v>
      </c>
      <c r="S950" s="10" t="e">
        <f>IF(OR(AND(#REF!="知的",#REF!="陸上"),R950="×"),Q950,P950)</f>
        <v>#REF!</v>
      </c>
      <c r="T950" s="8" t="str">
        <f t="shared" si="14"/>
        <v>　</v>
      </c>
      <c r="X95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50" s="272"/>
      <c r="Z950" s="272" t="e">
        <f>#REF!&amp;#REF!</f>
        <v>#REF!</v>
      </c>
      <c r="AA950" s="272"/>
    </row>
    <row r="951" spans="15:27" ht="14.25" x14ac:dyDescent="0.15">
      <c r="O951" s="10" t="e">
        <f>IF(OR(AND(#REF!="知的",#REF!="陸上"),R951="×"),Q951,P951)</f>
        <v>#REF!</v>
      </c>
      <c r="P951" s="10" t="str">
        <f>IFERROR(IF(#REF!="ﾎﾞｳﾘﾝｸﾞ","◎",IF(OR(#REF!="陸上",#REF!="水泳",#REF!="卓球",#REF!="ﾎﾞｯﾁｬ",#REF!="ﾌﾗｲﾝｸﾞﾃﾞｨｽｸ",#REF!="ｱｰﾁｪﾘｰ",#REF!="砲丸投4.0kg"),INDEX(判定,MATCH(リスト!X951,縦リスト,0),MATCH(#REF!,横リスト,0)),"")),"×")</f>
        <v>×</v>
      </c>
      <c r="Q951" s="10" t="e">
        <f>IF(#REF!="","",IFERROR(IF(AND(#REF!="知的",#REF!="陸上"),INDEX(判定２,MATCH(リスト!Z951,縦リスト２,0),MATCH(#REF!,横リスト,0)),"×"),""))</f>
        <v>#REF!</v>
      </c>
      <c r="R951" s="10" t="str">
        <f>IFERROR(IF(AND(#REF!="精神",#REF!="陸上"),INDEX(判定２,MATCH(リスト!Z951,縦リスト２,0),MATCH(M951,横リスト,0)),""),"×")</f>
        <v>×</v>
      </c>
      <c r="S951" s="10" t="e">
        <f>IF(OR(AND(#REF!="知的",#REF!="陸上"),R951="×"),Q951,P951)</f>
        <v>#REF!</v>
      </c>
      <c r="T951" s="8" t="str">
        <f t="shared" si="14"/>
        <v>　</v>
      </c>
      <c r="X95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51" s="272"/>
      <c r="Z951" s="272" t="e">
        <f>#REF!&amp;#REF!</f>
        <v>#REF!</v>
      </c>
      <c r="AA951" s="272"/>
    </row>
    <row r="952" spans="15:27" ht="14.25" x14ac:dyDescent="0.15">
      <c r="O952" s="10" t="e">
        <f>IF(OR(AND(#REF!="知的",#REF!="陸上"),R952="×"),Q952,P952)</f>
        <v>#REF!</v>
      </c>
      <c r="P952" s="10" t="str">
        <f>IFERROR(IF(#REF!="ﾎﾞｳﾘﾝｸﾞ","◎",IF(OR(#REF!="陸上",#REF!="水泳",#REF!="卓球",#REF!="ﾎﾞｯﾁｬ",#REF!="ﾌﾗｲﾝｸﾞﾃﾞｨｽｸ",#REF!="ｱｰﾁｪﾘｰ",#REF!="砲丸投4.0kg"),INDEX(判定,MATCH(リスト!X952,縦リスト,0),MATCH(#REF!,横リスト,0)),"")),"×")</f>
        <v>×</v>
      </c>
      <c r="Q952" s="10" t="e">
        <f>IF(#REF!="","",IFERROR(IF(AND(#REF!="知的",#REF!="陸上"),INDEX(判定２,MATCH(リスト!Z952,縦リスト２,0),MATCH(#REF!,横リスト,0)),"×"),""))</f>
        <v>#REF!</v>
      </c>
      <c r="R952" s="10" t="str">
        <f>IFERROR(IF(AND(#REF!="精神",#REF!="陸上"),INDEX(判定２,MATCH(リスト!Z952,縦リスト２,0),MATCH(M952,横リスト,0)),""),"×")</f>
        <v>×</v>
      </c>
      <c r="S952" s="10" t="e">
        <f>IF(OR(AND(#REF!="知的",#REF!="陸上"),R952="×"),Q952,P952)</f>
        <v>#REF!</v>
      </c>
      <c r="T952" s="8" t="str">
        <f t="shared" si="14"/>
        <v>　</v>
      </c>
      <c r="X95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52" s="272"/>
      <c r="Z952" s="272" t="e">
        <f>#REF!&amp;#REF!</f>
        <v>#REF!</v>
      </c>
      <c r="AA952" s="272"/>
    </row>
    <row r="953" spans="15:27" ht="14.25" x14ac:dyDescent="0.15">
      <c r="O953" s="10" t="e">
        <f>IF(OR(AND(#REF!="知的",#REF!="陸上"),R953="×"),Q953,P953)</f>
        <v>#REF!</v>
      </c>
      <c r="P953" s="10" t="str">
        <f>IFERROR(IF(#REF!="ﾎﾞｳﾘﾝｸﾞ","◎",IF(OR(#REF!="陸上",#REF!="水泳",#REF!="卓球",#REF!="ﾎﾞｯﾁｬ",#REF!="ﾌﾗｲﾝｸﾞﾃﾞｨｽｸ",#REF!="ｱｰﾁｪﾘｰ",#REF!="砲丸投4.0kg"),INDEX(判定,MATCH(リスト!X953,縦リスト,0),MATCH(#REF!,横リスト,0)),"")),"×")</f>
        <v>×</v>
      </c>
      <c r="Q953" s="10" t="e">
        <f>IF(#REF!="","",IFERROR(IF(AND(#REF!="知的",#REF!="陸上"),INDEX(判定２,MATCH(リスト!Z953,縦リスト２,0),MATCH(#REF!,横リスト,0)),"×"),""))</f>
        <v>#REF!</v>
      </c>
      <c r="R953" s="10" t="str">
        <f>IFERROR(IF(AND(#REF!="精神",#REF!="陸上"),INDEX(判定２,MATCH(リスト!Z953,縦リスト２,0),MATCH(M953,横リスト,0)),""),"×")</f>
        <v>×</v>
      </c>
      <c r="S953" s="10" t="e">
        <f>IF(OR(AND(#REF!="知的",#REF!="陸上"),R953="×"),Q953,P953)</f>
        <v>#REF!</v>
      </c>
      <c r="T953" s="8" t="str">
        <f t="shared" si="14"/>
        <v>　</v>
      </c>
      <c r="X95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53" s="272"/>
      <c r="Z953" s="272" t="e">
        <f>#REF!&amp;#REF!</f>
        <v>#REF!</v>
      </c>
      <c r="AA953" s="272"/>
    </row>
    <row r="954" spans="15:27" ht="14.25" x14ac:dyDescent="0.15">
      <c r="O954" s="10" t="e">
        <f>IF(OR(AND(#REF!="知的",#REF!="陸上"),R954="×"),Q954,P954)</f>
        <v>#REF!</v>
      </c>
      <c r="P954" s="10" t="str">
        <f>IFERROR(IF(#REF!="ﾎﾞｳﾘﾝｸﾞ","◎",IF(OR(#REF!="陸上",#REF!="水泳",#REF!="卓球",#REF!="ﾎﾞｯﾁｬ",#REF!="ﾌﾗｲﾝｸﾞﾃﾞｨｽｸ",#REF!="ｱｰﾁｪﾘｰ",#REF!="砲丸投4.0kg"),INDEX(判定,MATCH(リスト!X954,縦リスト,0),MATCH(#REF!,横リスト,0)),"")),"×")</f>
        <v>×</v>
      </c>
      <c r="Q954" s="10" t="e">
        <f>IF(#REF!="","",IFERROR(IF(AND(#REF!="知的",#REF!="陸上"),INDEX(判定２,MATCH(リスト!Z954,縦リスト２,0),MATCH(#REF!,横リスト,0)),"×"),""))</f>
        <v>#REF!</v>
      </c>
      <c r="R954" s="10" t="str">
        <f>IFERROR(IF(AND(#REF!="精神",#REF!="陸上"),INDEX(判定２,MATCH(リスト!Z954,縦リスト２,0),MATCH(M954,横リスト,0)),""),"×")</f>
        <v>×</v>
      </c>
      <c r="S954" s="10" t="e">
        <f>IF(OR(AND(#REF!="知的",#REF!="陸上"),R954="×"),Q954,P954)</f>
        <v>#REF!</v>
      </c>
      <c r="T954" s="8" t="str">
        <f t="shared" si="14"/>
        <v>　</v>
      </c>
      <c r="X95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54" s="272"/>
      <c r="Z954" s="272" t="e">
        <f>#REF!&amp;#REF!</f>
        <v>#REF!</v>
      </c>
      <c r="AA954" s="272"/>
    </row>
    <row r="955" spans="15:27" ht="14.25" x14ac:dyDescent="0.15">
      <c r="O955" s="10" t="e">
        <f>IF(OR(AND(#REF!="知的",#REF!="陸上"),R955="×"),Q955,P955)</f>
        <v>#REF!</v>
      </c>
      <c r="P955" s="10" t="str">
        <f>IFERROR(IF(#REF!="ﾎﾞｳﾘﾝｸﾞ","◎",IF(OR(#REF!="陸上",#REF!="水泳",#REF!="卓球",#REF!="ﾎﾞｯﾁｬ",#REF!="ﾌﾗｲﾝｸﾞﾃﾞｨｽｸ",#REF!="ｱｰﾁｪﾘｰ",#REF!="砲丸投4.0kg"),INDEX(判定,MATCH(リスト!X955,縦リスト,0),MATCH(#REF!,横リスト,0)),"")),"×")</f>
        <v>×</v>
      </c>
      <c r="Q955" s="10" t="e">
        <f>IF(#REF!="","",IFERROR(IF(AND(#REF!="知的",#REF!="陸上"),INDEX(判定２,MATCH(リスト!Z955,縦リスト２,0),MATCH(#REF!,横リスト,0)),"×"),""))</f>
        <v>#REF!</v>
      </c>
      <c r="R955" s="10" t="str">
        <f>IFERROR(IF(AND(#REF!="精神",#REF!="陸上"),INDEX(判定２,MATCH(リスト!Z955,縦リスト２,0),MATCH(M955,横リスト,0)),""),"×")</f>
        <v>×</v>
      </c>
      <c r="S955" s="10" t="e">
        <f>IF(OR(AND(#REF!="知的",#REF!="陸上"),R955="×"),Q955,P955)</f>
        <v>#REF!</v>
      </c>
      <c r="T955" s="8" t="str">
        <f t="shared" si="14"/>
        <v>　</v>
      </c>
      <c r="X95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55" s="272"/>
      <c r="Z955" s="272" t="e">
        <f>#REF!&amp;#REF!</f>
        <v>#REF!</v>
      </c>
      <c r="AA955" s="272"/>
    </row>
    <row r="956" spans="15:27" ht="14.25" x14ac:dyDescent="0.15">
      <c r="O956" s="10" t="e">
        <f>IF(OR(AND(#REF!="知的",#REF!="陸上"),R956="×"),Q956,P956)</f>
        <v>#REF!</v>
      </c>
      <c r="P956" s="10" t="str">
        <f>IFERROR(IF(#REF!="ﾎﾞｳﾘﾝｸﾞ","◎",IF(OR(#REF!="陸上",#REF!="水泳",#REF!="卓球",#REF!="ﾎﾞｯﾁｬ",#REF!="ﾌﾗｲﾝｸﾞﾃﾞｨｽｸ",#REF!="ｱｰﾁｪﾘｰ",#REF!="砲丸投4.0kg"),INDEX(判定,MATCH(リスト!X956,縦リスト,0),MATCH(#REF!,横リスト,0)),"")),"×")</f>
        <v>×</v>
      </c>
      <c r="Q956" s="10" t="e">
        <f>IF(#REF!="","",IFERROR(IF(AND(#REF!="知的",#REF!="陸上"),INDEX(判定２,MATCH(リスト!Z956,縦リスト２,0),MATCH(#REF!,横リスト,0)),"×"),""))</f>
        <v>#REF!</v>
      </c>
      <c r="R956" s="10" t="str">
        <f>IFERROR(IF(AND(#REF!="精神",#REF!="陸上"),INDEX(判定２,MATCH(リスト!Z956,縦リスト２,0),MATCH(M956,横リスト,0)),""),"×")</f>
        <v>×</v>
      </c>
      <c r="S956" s="10" t="e">
        <f>IF(OR(AND(#REF!="知的",#REF!="陸上"),R956="×"),Q956,P956)</f>
        <v>#REF!</v>
      </c>
      <c r="T956" s="8" t="str">
        <f t="shared" si="14"/>
        <v>　</v>
      </c>
      <c r="X95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56" s="272"/>
      <c r="Z956" s="272" t="e">
        <f>#REF!&amp;#REF!</f>
        <v>#REF!</v>
      </c>
      <c r="AA956" s="272"/>
    </row>
    <row r="957" spans="15:27" ht="14.25" x14ac:dyDescent="0.15">
      <c r="O957" s="10" t="e">
        <f>IF(OR(AND(#REF!="知的",#REF!="陸上"),R957="×"),Q957,P957)</f>
        <v>#REF!</v>
      </c>
      <c r="P957" s="10" t="str">
        <f>IFERROR(IF(#REF!="ﾎﾞｳﾘﾝｸﾞ","◎",IF(OR(#REF!="陸上",#REF!="水泳",#REF!="卓球",#REF!="ﾎﾞｯﾁｬ",#REF!="ﾌﾗｲﾝｸﾞﾃﾞｨｽｸ",#REF!="ｱｰﾁｪﾘｰ",#REF!="砲丸投4.0kg"),INDEX(判定,MATCH(リスト!X957,縦リスト,0),MATCH(#REF!,横リスト,0)),"")),"×")</f>
        <v>×</v>
      </c>
      <c r="Q957" s="10" t="e">
        <f>IF(#REF!="","",IFERROR(IF(AND(#REF!="知的",#REF!="陸上"),INDEX(判定２,MATCH(リスト!Z957,縦リスト２,0),MATCH(#REF!,横リスト,0)),"×"),""))</f>
        <v>#REF!</v>
      </c>
      <c r="R957" s="10" t="str">
        <f>IFERROR(IF(AND(#REF!="精神",#REF!="陸上"),INDEX(判定２,MATCH(リスト!Z957,縦リスト２,0),MATCH(M957,横リスト,0)),""),"×")</f>
        <v>×</v>
      </c>
      <c r="S957" s="10" t="e">
        <f>IF(OR(AND(#REF!="知的",#REF!="陸上"),R957="×"),Q957,P957)</f>
        <v>#REF!</v>
      </c>
      <c r="T957" s="8" t="str">
        <f t="shared" si="14"/>
        <v>　</v>
      </c>
      <c r="X95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57" s="272"/>
      <c r="Z957" s="272" t="e">
        <f>#REF!&amp;#REF!</f>
        <v>#REF!</v>
      </c>
      <c r="AA957" s="272"/>
    </row>
    <row r="958" spans="15:27" ht="14.25" x14ac:dyDescent="0.15">
      <c r="O958" s="10" t="e">
        <f>IF(OR(AND(#REF!="知的",#REF!="陸上"),R958="×"),Q958,P958)</f>
        <v>#REF!</v>
      </c>
      <c r="P958" s="10" t="str">
        <f>IFERROR(IF(#REF!="ﾎﾞｳﾘﾝｸﾞ","◎",IF(OR(#REF!="陸上",#REF!="水泳",#REF!="卓球",#REF!="ﾎﾞｯﾁｬ",#REF!="ﾌﾗｲﾝｸﾞﾃﾞｨｽｸ",#REF!="ｱｰﾁｪﾘｰ",#REF!="砲丸投4.0kg"),INDEX(判定,MATCH(リスト!X958,縦リスト,0),MATCH(#REF!,横リスト,0)),"")),"×")</f>
        <v>×</v>
      </c>
      <c r="Q958" s="10" t="e">
        <f>IF(#REF!="","",IFERROR(IF(AND(#REF!="知的",#REF!="陸上"),INDEX(判定２,MATCH(リスト!Z958,縦リスト２,0),MATCH(#REF!,横リスト,0)),"×"),""))</f>
        <v>#REF!</v>
      </c>
      <c r="R958" s="10" t="str">
        <f>IFERROR(IF(AND(#REF!="精神",#REF!="陸上"),INDEX(判定２,MATCH(リスト!Z958,縦リスト２,0),MATCH(M958,横リスト,0)),""),"×")</f>
        <v>×</v>
      </c>
      <c r="S958" s="10" t="e">
        <f>IF(OR(AND(#REF!="知的",#REF!="陸上"),R958="×"),Q958,P958)</f>
        <v>#REF!</v>
      </c>
      <c r="T958" s="8" t="str">
        <f t="shared" si="14"/>
        <v>　</v>
      </c>
      <c r="X95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58" s="272"/>
      <c r="Z958" s="272" t="e">
        <f>#REF!&amp;#REF!</f>
        <v>#REF!</v>
      </c>
      <c r="AA958" s="272"/>
    </row>
    <row r="959" spans="15:27" ht="14.25" x14ac:dyDescent="0.15">
      <c r="O959" s="10" t="e">
        <f>IF(OR(AND(#REF!="知的",#REF!="陸上"),R959="×"),Q959,P959)</f>
        <v>#REF!</v>
      </c>
      <c r="P959" s="10" t="str">
        <f>IFERROR(IF(#REF!="ﾎﾞｳﾘﾝｸﾞ","◎",IF(OR(#REF!="陸上",#REF!="水泳",#REF!="卓球",#REF!="ﾎﾞｯﾁｬ",#REF!="ﾌﾗｲﾝｸﾞﾃﾞｨｽｸ",#REF!="ｱｰﾁｪﾘｰ",#REF!="砲丸投4.0kg"),INDEX(判定,MATCH(リスト!X959,縦リスト,0),MATCH(#REF!,横リスト,0)),"")),"×")</f>
        <v>×</v>
      </c>
      <c r="Q959" s="10" t="e">
        <f>IF(#REF!="","",IFERROR(IF(AND(#REF!="知的",#REF!="陸上"),INDEX(判定２,MATCH(リスト!Z959,縦リスト２,0),MATCH(#REF!,横リスト,0)),"×"),""))</f>
        <v>#REF!</v>
      </c>
      <c r="R959" s="10" t="str">
        <f>IFERROR(IF(AND(#REF!="精神",#REF!="陸上"),INDEX(判定２,MATCH(リスト!Z959,縦リスト２,0),MATCH(M959,横リスト,0)),""),"×")</f>
        <v>×</v>
      </c>
      <c r="S959" s="10" t="e">
        <f>IF(OR(AND(#REF!="知的",#REF!="陸上"),R959="×"),Q959,P959)</f>
        <v>#REF!</v>
      </c>
      <c r="T959" s="8" t="str">
        <f t="shared" si="14"/>
        <v>　</v>
      </c>
      <c r="X95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59" s="272"/>
      <c r="Z959" s="272" t="e">
        <f>#REF!&amp;#REF!</f>
        <v>#REF!</v>
      </c>
      <c r="AA959" s="272"/>
    </row>
    <row r="960" spans="15:27" ht="14.25" x14ac:dyDescent="0.15">
      <c r="O960" s="10" t="e">
        <f>IF(OR(AND(#REF!="知的",#REF!="陸上"),R960="×"),Q960,P960)</f>
        <v>#REF!</v>
      </c>
      <c r="P960" s="10" t="str">
        <f>IFERROR(IF(#REF!="ﾎﾞｳﾘﾝｸﾞ","◎",IF(OR(#REF!="陸上",#REF!="水泳",#REF!="卓球",#REF!="ﾎﾞｯﾁｬ",#REF!="ﾌﾗｲﾝｸﾞﾃﾞｨｽｸ",#REF!="ｱｰﾁｪﾘｰ",#REF!="砲丸投4.0kg"),INDEX(判定,MATCH(リスト!X960,縦リスト,0),MATCH(#REF!,横リスト,0)),"")),"×")</f>
        <v>×</v>
      </c>
      <c r="Q960" s="10" t="e">
        <f>IF(#REF!="","",IFERROR(IF(AND(#REF!="知的",#REF!="陸上"),INDEX(判定２,MATCH(リスト!Z960,縦リスト２,0),MATCH(#REF!,横リスト,0)),"×"),""))</f>
        <v>#REF!</v>
      </c>
      <c r="R960" s="10" t="str">
        <f>IFERROR(IF(AND(#REF!="精神",#REF!="陸上"),INDEX(判定２,MATCH(リスト!Z960,縦リスト２,0),MATCH(M960,横リスト,0)),""),"×")</f>
        <v>×</v>
      </c>
      <c r="S960" s="10" t="e">
        <f>IF(OR(AND(#REF!="知的",#REF!="陸上"),R960="×"),Q960,P960)</f>
        <v>#REF!</v>
      </c>
      <c r="T960" s="8" t="str">
        <f t="shared" si="14"/>
        <v>　</v>
      </c>
      <c r="X96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60" s="272"/>
      <c r="Z960" s="272" t="e">
        <f>#REF!&amp;#REF!</f>
        <v>#REF!</v>
      </c>
      <c r="AA960" s="272"/>
    </row>
    <row r="961" spans="15:27" ht="14.25" x14ac:dyDescent="0.15">
      <c r="O961" s="10" t="e">
        <f>IF(OR(AND(#REF!="知的",#REF!="陸上"),R961="×"),Q961,P961)</f>
        <v>#REF!</v>
      </c>
      <c r="P961" s="10" t="str">
        <f>IFERROR(IF(#REF!="ﾎﾞｳﾘﾝｸﾞ","◎",IF(OR(#REF!="陸上",#REF!="水泳",#REF!="卓球",#REF!="ﾎﾞｯﾁｬ",#REF!="ﾌﾗｲﾝｸﾞﾃﾞｨｽｸ",#REF!="ｱｰﾁｪﾘｰ",#REF!="砲丸投4.0kg"),INDEX(判定,MATCH(リスト!X961,縦リスト,0),MATCH(#REF!,横リスト,0)),"")),"×")</f>
        <v>×</v>
      </c>
      <c r="Q961" s="10" t="e">
        <f>IF(#REF!="","",IFERROR(IF(AND(#REF!="知的",#REF!="陸上"),INDEX(判定２,MATCH(リスト!Z961,縦リスト２,0),MATCH(#REF!,横リスト,0)),"×"),""))</f>
        <v>#REF!</v>
      </c>
      <c r="R961" s="10" t="str">
        <f>IFERROR(IF(AND(#REF!="精神",#REF!="陸上"),INDEX(判定２,MATCH(リスト!Z961,縦リスト２,0),MATCH(M961,横リスト,0)),""),"×")</f>
        <v>×</v>
      </c>
      <c r="S961" s="10" t="e">
        <f>IF(OR(AND(#REF!="知的",#REF!="陸上"),R961="×"),Q961,P961)</f>
        <v>#REF!</v>
      </c>
      <c r="T961" s="8" t="str">
        <f t="shared" si="14"/>
        <v>　</v>
      </c>
      <c r="X96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61" s="272"/>
      <c r="Z961" s="272" t="e">
        <f>#REF!&amp;#REF!</f>
        <v>#REF!</v>
      </c>
      <c r="AA961" s="272"/>
    </row>
    <row r="962" spans="15:27" ht="14.25" x14ac:dyDescent="0.15">
      <c r="O962" s="10" t="e">
        <f>IF(OR(AND(#REF!="知的",#REF!="陸上"),R962="×"),Q962,P962)</f>
        <v>#REF!</v>
      </c>
      <c r="P962" s="10" t="str">
        <f>IFERROR(IF(#REF!="ﾎﾞｳﾘﾝｸﾞ","◎",IF(OR(#REF!="陸上",#REF!="水泳",#REF!="卓球",#REF!="ﾎﾞｯﾁｬ",#REF!="ﾌﾗｲﾝｸﾞﾃﾞｨｽｸ",#REF!="ｱｰﾁｪﾘｰ",#REF!="砲丸投4.0kg"),INDEX(判定,MATCH(リスト!X962,縦リスト,0),MATCH(#REF!,横リスト,0)),"")),"×")</f>
        <v>×</v>
      </c>
      <c r="Q962" s="10" t="e">
        <f>IF(#REF!="","",IFERROR(IF(AND(#REF!="知的",#REF!="陸上"),INDEX(判定２,MATCH(リスト!Z962,縦リスト２,0),MATCH(#REF!,横リスト,0)),"×"),""))</f>
        <v>#REF!</v>
      </c>
      <c r="R962" s="10" t="str">
        <f>IFERROR(IF(AND(#REF!="精神",#REF!="陸上"),INDEX(判定２,MATCH(リスト!Z962,縦リスト２,0),MATCH(M962,横リスト,0)),""),"×")</f>
        <v>×</v>
      </c>
      <c r="S962" s="10" t="e">
        <f>IF(OR(AND(#REF!="知的",#REF!="陸上"),R962="×"),Q962,P962)</f>
        <v>#REF!</v>
      </c>
      <c r="T962" s="8" t="str">
        <f t="shared" si="14"/>
        <v>　</v>
      </c>
      <c r="X96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62" s="272"/>
      <c r="Z962" s="272" t="e">
        <f>#REF!&amp;#REF!</f>
        <v>#REF!</v>
      </c>
      <c r="AA962" s="272"/>
    </row>
    <row r="963" spans="15:27" ht="14.25" x14ac:dyDescent="0.15">
      <c r="O963" s="10" t="e">
        <f>IF(OR(AND(#REF!="知的",#REF!="陸上"),R963="×"),Q963,P963)</f>
        <v>#REF!</v>
      </c>
      <c r="P963" s="10" t="str">
        <f>IFERROR(IF(#REF!="ﾎﾞｳﾘﾝｸﾞ","◎",IF(OR(#REF!="陸上",#REF!="水泳",#REF!="卓球",#REF!="ﾎﾞｯﾁｬ",#REF!="ﾌﾗｲﾝｸﾞﾃﾞｨｽｸ",#REF!="ｱｰﾁｪﾘｰ",#REF!="砲丸投4.0kg"),INDEX(判定,MATCH(リスト!X963,縦リスト,0),MATCH(#REF!,横リスト,0)),"")),"×")</f>
        <v>×</v>
      </c>
      <c r="Q963" s="10" t="e">
        <f>IF(#REF!="","",IFERROR(IF(AND(#REF!="知的",#REF!="陸上"),INDEX(判定２,MATCH(リスト!Z963,縦リスト２,0),MATCH(#REF!,横リスト,0)),"×"),""))</f>
        <v>#REF!</v>
      </c>
      <c r="R963" s="10" t="str">
        <f>IFERROR(IF(AND(#REF!="精神",#REF!="陸上"),INDEX(判定２,MATCH(リスト!Z963,縦リスト２,0),MATCH(M963,横リスト,0)),""),"×")</f>
        <v>×</v>
      </c>
      <c r="S963" s="10" t="e">
        <f>IF(OR(AND(#REF!="知的",#REF!="陸上"),R963="×"),Q963,P963)</f>
        <v>#REF!</v>
      </c>
      <c r="T963" s="8" t="str">
        <f t="shared" si="14"/>
        <v>　</v>
      </c>
      <c r="X96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63" s="272"/>
      <c r="Z963" s="272" t="e">
        <f>#REF!&amp;#REF!</f>
        <v>#REF!</v>
      </c>
      <c r="AA963" s="272"/>
    </row>
    <row r="964" spans="15:27" ht="14.25" x14ac:dyDescent="0.15">
      <c r="O964" s="10" t="e">
        <f>IF(OR(AND(#REF!="知的",#REF!="陸上"),R964="×"),Q964,P964)</f>
        <v>#REF!</v>
      </c>
      <c r="P964" s="10" t="str">
        <f>IFERROR(IF(#REF!="ﾎﾞｳﾘﾝｸﾞ","◎",IF(OR(#REF!="陸上",#REF!="水泳",#REF!="卓球",#REF!="ﾎﾞｯﾁｬ",#REF!="ﾌﾗｲﾝｸﾞﾃﾞｨｽｸ",#REF!="ｱｰﾁｪﾘｰ",#REF!="砲丸投4.0kg"),INDEX(判定,MATCH(リスト!X964,縦リスト,0),MATCH(#REF!,横リスト,0)),"")),"×")</f>
        <v>×</v>
      </c>
      <c r="Q964" s="10" t="e">
        <f>IF(#REF!="","",IFERROR(IF(AND(#REF!="知的",#REF!="陸上"),INDEX(判定２,MATCH(リスト!Z964,縦リスト２,0),MATCH(#REF!,横リスト,0)),"×"),""))</f>
        <v>#REF!</v>
      </c>
      <c r="R964" s="10" t="str">
        <f>IFERROR(IF(AND(#REF!="精神",#REF!="陸上"),INDEX(判定２,MATCH(リスト!Z964,縦リスト２,0),MATCH(M964,横リスト,0)),""),"×")</f>
        <v>×</v>
      </c>
      <c r="S964" s="10" t="e">
        <f>IF(OR(AND(#REF!="知的",#REF!="陸上"),R964="×"),Q964,P964)</f>
        <v>#REF!</v>
      </c>
      <c r="T964" s="8" t="str">
        <f t="shared" ref="T964:T1027" si="15">N966&amp;"　"&amp;L966</f>
        <v>　</v>
      </c>
      <c r="X96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64" s="272"/>
      <c r="Z964" s="272" t="e">
        <f>#REF!&amp;#REF!</f>
        <v>#REF!</v>
      </c>
      <c r="AA964" s="272"/>
    </row>
    <row r="965" spans="15:27" ht="14.25" x14ac:dyDescent="0.15">
      <c r="O965" s="10" t="e">
        <f>IF(OR(AND(#REF!="知的",#REF!="陸上"),R965="×"),Q965,P965)</f>
        <v>#REF!</v>
      </c>
      <c r="P965" s="10" t="str">
        <f>IFERROR(IF(#REF!="ﾎﾞｳﾘﾝｸﾞ","◎",IF(OR(#REF!="陸上",#REF!="水泳",#REF!="卓球",#REF!="ﾎﾞｯﾁｬ",#REF!="ﾌﾗｲﾝｸﾞﾃﾞｨｽｸ",#REF!="ｱｰﾁｪﾘｰ",#REF!="砲丸投4.0kg"),INDEX(判定,MATCH(リスト!X965,縦リスト,0),MATCH(#REF!,横リスト,0)),"")),"×")</f>
        <v>×</v>
      </c>
      <c r="Q965" s="10" t="e">
        <f>IF(#REF!="","",IFERROR(IF(AND(#REF!="知的",#REF!="陸上"),INDEX(判定２,MATCH(リスト!Z965,縦リスト２,0),MATCH(#REF!,横リスト,0)),"×"),""))</f>
        <v>#REF!</v>
      </c>
      <c r="R965" s="10" t="str">
        <f>IFERROR(IF(AND(#REF!="精神",#REF!="陸上"),INDEX(判定２,MATCH(リスト!Z965,縦リスト２,0),MATCH(M965,横リスト,0)),""),"×")</f>
        <v>×</v>
      </c>
      <c r="S965" s="10" t="e">
        <f>IF(OR(AND(#REF!="知的",#REF!="陸上"),R965="×"),Q965,P965)</f>
        <v>#REF!</v>
      </c>
      <c r="T965" s="8" t="str">
        <f t="shared" si="15"/>
        <v>　</v>
      </c>
      <c r="X96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65" s="272"/>
      <c r="Z965" s="272" t="e">
        <f>#REF!&amp;#REF!</f>
        <v>#REF!</v>
      </c>
      <c r="AA965" s="272"/>
    </row>
    <row r="966" spans="15:27" ht="14.25" x14ac:dyDescent="0.15">
      <c r="O966" s="10" t="e">
        <f>IF(OR(AND(#REF!="知的",#REF!="陸上"),R966="×"),Q966,P966)</f>
        <v>#REF!</v>
      </c>
      <c r="P966" s="10" t="str">
        <f>IFERROR(IF(#REF!="ﾎﾞｳﾘﾝｸﾞ","◎",IF(OR(#REF!="陸上",#REF!="水泳",#REF!="卓球",#REF!="ﾎﾞｯﾁｬ",#REF!="ﾌﾗｲﾝｸﾞﾃﾞｨｽｸ",#REF!="ｱｰﾁｪﾘｰ",#REF!="砲丸投4.0kg"),INDEX(判定,MATCH(リスト!X966,縦リスト,0),MATCH(#REF!,横リスト,0)),"")),"×")</f>
        <v>×</v>
      </c>
      <c r="Q966" s="10" t="e">
        <f>IF(#REF!="","",IFERROR(IF(AND(#REF!="知的",#REF!="陸上"),INDEX(判定２,MATCH(リスト!Z966,縦リスト２,0),MATCH(#REF!,横リスト,0)),"×"),""))</f>
        <v>#REF!</v>
      </c>
      <c r="R966" s="10" t="str">
        <f>IFERROR(IF(AND(#REF!="精神",#REF!="陸上"),INDEX(判定２,MATCH(リスト!Z966,縦リスト２,0),MATCH(M966,横リスト,0)),""),"×")</f>
        <v>×</v>
      </c>
      <c r="S966" s="10" t="e">
        <f>IF(OR(AND(#REF!="知的",#REF!="陸上"),R966="×"),Q966,P966)</f>
        <v>#REF!</v>
      </c>
      <c r="T966" s="8" t="str">
        <f t="shared" si="15"/>
        <v>　</v>
      </c>
      <c r="X96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66" s="272"/>
      <c r="Z966" s="272" t="e">
        <f>#REF!&amp;#REF!</f>
        <v>#REF!</v>
      </c>
      <c r="AA966" s="272"/>
    </row>
    <row r="967" spans="15:27" ht="14.25" x14ac:dyDescent="0.15">
      <c r="O967" s="10" t="e">
        <f>IF(OR(AND(#REF!="知的",#REF!="陸上"),R967="×"),Q967,P967)</f>
        <v>#REF!</v>
      </c>
      <c r="P967" s="10" t="str">
        <f>IFERROR(IF(#REF!="ﾎﾞｳﾘﾝｸﾞ","◎",IF(OR(#REF!="陸上",#REF!="水泳",#REF!="卓球",#REF!="ﾎﾞｯﾁｬ",#REF!="ﾌﾗｲﾝｸﾞﾃﾞｨｽｸ",#REF!="ｱｰﾁｪﾘｰ",#REF!="砲丸投4.0kg"),INDEX(判定,MATCH(リスト!X967,縦リスト,0),MATCH(#REF!,横リスト,0)),"")),"×")</f>
        <v>×</v>
      </c>
      <c r="Q967" s="10" t="e">
        <f>IF(#REF!="","",IFERROR(IF(AND(#REF!="知的",#REF!="陸上"),INDEX(判定２,MATCH(リスト!Z967,縦リスト２,0),MATCH(#REF!,横リスト,0)),"×"),""))</f>
        <v>#REF!</v>
      </c>
      <c r="R967" s="10" t="str">
        <f>IFERROR(IF(AND(#REF!="精神",#REF!="陸上"),INDEX(判定２,MATCH(リスト!Z967,縦リスト２,0),MATCH(M967,横リスト,0)),""),"×")</f>
        <v>×</v>
      </c>
      <c r="S967" s="10" t="e">
        <f>IF(OR(AND(#REF!="知的",#REF!="陸上"),R967="×"),Q967,P967)</f>
        <v>#REF!</v>
      </c>
      <c r="T967" s="8" t="str">
        <f t="shared" si="15"/>
        <v>　</v>
      </c>
      <c r="X96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67" s="272"/>
      <c r="Z967" s="272" t="e">
        <f>#REF!&amp;#REF!</f>
        <v>#REF!</v>
      </c>
      <c r="AA967" s="272"/>
    </row>
    <row r="968" spans="15:27" ht="14.25" x14ac:dyDescent="0.15">
      <c r="O968" s="10" t="e">
        <f>IF(OR(AND(#REF!="知的",#REF!="陸上"),R968="×"),Q968,P968)</f>
        <v>#REF!</v>
      </c>
      <c r="P968" s="10" t="str">
        <f>IFERROR(IF(#REF!="ﾎﾞｳﾘﾝｸﾞ","◎",IF(OR(#REF!="陸上",#REF!="水泳",#REF!="卓球",#REF!="ﾎﾞｯﾁｬ",#REF!="ﾌﾗｲﾝｸﾞﾃﾞｨｽｸ",#REF!="ｱｰﾁｪﾘｰ",#REF!="砲丸投4.0kg"),INDEX(判定,MATCH(リスト!X968,縦リスト,0),MATCH(#REF!,横リスト,0)),"")),"×")</f>
        <v>×</v>
      </c>
      <c r="Q968" s="10" t="e">
        <f>IF(#REF!="","",IFERROR(IF(AND(#REF!="知的",#REF!="陸上"),INDEX(判定２,MATCH(リスト!Z968,縦リスト２,0),MATCH(#REF!,横リスト,0)),"×"),""))</f>
        <v>#REF!</v>
      </c>
      <c r="R968" s="10" t="str">
        <f>IFERROR(IF(AND(#REF!="精神",#REF!="陸上"),INDEX(判定２,MATCH(リスト!Z968,縦リスト２,0),MATCH(M968,横リスト,0)),""),"×")</f>
        <v>×</v>
      </c>
      <c r="S968" s="10" t="e">
        <f>IF(OR(AND(#REF!="知的",#REF!="陸上"),R968="×"),Q968,P968)</f>
        <v>#REF!</v>
      </c>
      <c r="T968" s="8" t="str">
        <f t="shared" si="15"/>
        <v>　</v>
      </c>
      <c r="X96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68" s="272"/>
      <c r="Z968" s="272" t="e">
        <f>#REF!&amp;#REF!</f>
        <v>#REF!</v>
      </c>
      <c r="AA968" s="272"/>
    </row>
    <row r="969" spans="15:27" ht="14.25" x14ac:dyDescent="0.15">
      <c r="O969" s="10" t="e">
        <f>IF(OR(AND(#REF!="知的",#REF!="陸上"),R969="×"),Q969,P969)</f>
        <v>#REF!</v>
      </c>
      <c r="P969" s="10" t="str">
        <f>IFERROR(IF(#REF!="ﾎﾞｳﾘﾝｸﾞ","◎",IF(OR(#REF!="陸上",#REF!="水泳",#REF!="卓球",#REF!="ﾎﾞｯﾁｬ",#REF!="ﾌﾗｲﾝｸﾞﾃﾞｨｽｸ",#REF!="ｱｰﾁｪﾘｰ",#REF!="砲丸投4.0kg"),INDEX(判定,MATCH(リスト!X969,縦リスト,0),MATCH(#REF!,横リスト,0)),"")),"×")</f>
        <v>×</v>
      </c>
      <c r="Q969" s="10" t="e">
        <f>IF(#REF!="","",IFERROR(IF(AND(#REF!="知的",#REF!="陸上"),INDEX(判定２,MATCH(リスト!Z969,縦リスト２,0),MATCH(#REF!,横リスト,0)),"×"),""))</f>
        <v>#REF!</v>
      </c>
      <c r="R969" s="10" t="str">
        <f>IFERROR(IF(AND(#REF!="精神",#REF!="陸上"),INDEX(判定２,MATCH(リスト!Z969,縦リスト２,0),MATCH(M969,横リスト,0)),""),"×")</f>
        <v>×</v>
      </c>
      <c r="S969" s="10" t="e">
        <f>IF(OR(AND(#REF!="知的",#REF!="陸上"),R969="×"),Q969,P969)</f>
        <v>#REF!</v>
      </c>
      <c r="T969" s="8" t="str">
        <f t="shared" si="15"/>
        <v>　</v>
      </c>
      <c r="X96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69" s="272"/>
      <c r="Z969" s="272" t="e">
        <f>#REF!&amp;#REF!</f>
        <v>#REF!</v>
      </c>
      <c r="AA969" s="272"/>
    </row>
    <row r="970" spans="15:27" ht="14.25" x14ac:dyDescent="0.15">
      <c r="O970" s="10" t="e">
        <f>IF(OR(AND(#REF!="知的",#REF!="陸上"),R970="×"),Q970,P970)</f>
        <v>#REF!</v>
      </c>
      <c r="P970" s="10" t="str">
        <f>IFERROR(IF(#REF!="ﾎﾞｳﾘﾝｸﾞ","◎",IF(OR(#REF!="陸上",#REF!="水泳",#REF!="卓球",#REF!="ﾎﾞｯﾁｬ",#REF!="ﾌﾗｲﾝｸﾞﾃﾞｨｽｸ",#REF!="ｱｰﾁｪﾘｰ",#REF!="砲丸投4.0kg"),INDEX(判定,MATCH(リスト!X970,縦リスト,0),MATCH(#REF!,横リスト,0)),"")),"×")</f>
        <v>×</v>
      </c>
      <c r="Q970" s="10" t="e">
        <f>IF(#REF!="","",IFERROR(IF(AND(#REF!="知的",#REF!="陸上"),INDEX(判定２,MATCH(リスト!Z970,縦リスト２,0),MATCH(#REF!,横リスト,0)),"×"),""))</f>
        <v>#REF!</v>
      </c>
      <c r="R970" s="10" t="str">
        <f>IFERROR(IF(AND(#REF!="精神",#REF!="陸上"),INDEX(判定２,MATCH(リスト!Z970,縦リスト２,0),MATCH(M970,横リスト,0)),""),"×")</f>
        <v>×</v>
      </c>
      <c r="S970" s="10" t="e">
        <f>IF(OR(AND(#REF!="知的",#REF!="陸上"),R970="×"),Q970,P970)</f>
        <v>#REF!</v>
      </c>
      <c r="T970" s="8" t="str">
        <f t="shared" si="15"/>
        <v>　</v>
      </c>
      <c r="X97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70" s="272"/>
      <c r="Z970" s="272" t="e">
        <f>#REF!&amp;#REF!</f>
        <v>#REF!</v>
      </c>
      <c r="AA970" s="272"/>
    </row>
    <row r="971" spans="15:27" ht="14.25" x14ac:dyDescent="0.15">
      <c r="O971" s="10" t="e">
        <f>IF(OR(AND(#REF!="知的",#REF!="陸上"),R971="×"),Q971,P971)</f>
        <v>#REF!</v>
      </c>
      <c r="P971" s="10" t="str">
        <f>IFERROR(IF(#REF!="ﾎﾞｳﾘﾝｸﾞ","◎",IF(OR(#REF!="陸上",#REF!="水泳",#REF!="卓球",#REF!="ﾎﾞｯﾁｬ",#REF!="ﾌﾗｲﾝｸﾞﾃﾞｨｽｸ",#REF!="ｱｰﾁｪﾘｰ",#REF!="砲丸投4.0kg"),INDEX(判定,MATCH(リスト!X971,縦リスト,0),MATCH(#REF!,横リスト,0)),"")),"×")</f>
        <v>×</v>
      </c>
      <c r="Q971" s="10" t="e">
        <f>IF(#REF!="","",IFERROR(IF(AND(#REF!="知的",#REF!="陸上"),INDEX(判定２,MATCH(リスト!Z971,縦リスト２,0),MATCH(#REF!,横リスト,0)),"×"),""))</f>
        <v>#REF!</v>
      </c>
      <c r="R971" s="10" t="str">
        <f>IFERROR(IF(AND(#REF!="精神",#REF!="陸上"),INDEX(判定２,MATCH(リスト!Z971,縦リスト２,0),MATCH(M971,横リスト,0)),""),"×")</f>
        <v>×</v>
      </c>
      <c r="S971" s="10" t="e">
        <f>IF(OR(AND(#REF!="知的",#REF!="陸上"),R971="×"),Q971,P971)</f>
        <v>#REF!</v>
      </c>
      <c r="T971" s="8" t="str">
        <f t="shared" si="15"/>
        <v>　</v>
      </c>
      <c r="X97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71" s="272"/>
      <c r="Z971" s="272" t="e">
        <f>#REF!&amp;#REF!</f>
        <v>#REF!</v>
      </c>
      <c r="AA971" s="272"/>
    </row>
    <row r="972" spans="15:27" ht="14.25" x14ac:dyDescent="0.15">
      <c r="O972" s="10" t="e">
        <f>IF(OR(AND(#REF!="知的",#REF!="陸上"),R972="×"),Q972,P972)</f>
        <v>#REF!</v>
      </c>
      <c r="P972" s="10" t="str">
        <f>IFERROR(IF(#REF!="ﾎﾞｳﾘﾝｸﾞ","◎",IF(OR(#REF!="陸上",#REF!="水泳",#REF!="卓球",#REF!="ﾎﾞｯﾁｬ",#REF!="ﾌﾗｲﾝｸﾞﾃﾞｨｽｸ",#REF!="ｱｰﾁｪﾘｰ",#REF!="砲丸投4.0kg"),INDEX(判定,MATCH(リスト!X972,縦リスト,0),MATCH(#REF!,横リスト,0)),"")),"×")</f>
        <v>×</v>
      </c>
      <c r="Q972" s="10" t="e">
        <f>IF(#REF!="","",IFERROR(IF(AND(#REF!="知的",#REF!="陸上"),INDEX(判定２,MATCH(リスト!Z972,縦リスト２,0),MATCH(#REF!,横リスト,0)),"×"),""))</f>
        <v>#REF!</v>
      </c>
      <c r="R972" s="10" t="str">
        <f>IFERROR(IF(AND(#REF!="精神",#REF!="陸上"),INDEX(判定２,MATCH(リスト!Z972,縦リスト２,0),MATCH(M972,横リスト,0)),""),"×")</f>
        <v>×</v>
      </c>
      <c r="S972" s="10" t="e">
        <f>IF(OR(AND(#REF!="知的",#REF!="陸上"),R972="×"),Q972,P972)</f>
        <v>#REF!</v>
      </c>
      <c r="T972" s="8" t="str">
        <f t="shared" si="15"/>
        <v>　</v>
      </c>
      <c r="X97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72" s="272"/>
      <c r="Z972" s="272" t="e">
        <f>#REF!&amp;#REF!</f>
        <v>#REF!</v>
      </c>
      <c r="AA972" s="272"/>
    </row>
    <row r="973" spans="15:27" ht="14.25" x14ac:dyDescent="0.15">
      <c r="O973" s="10" t="e">
        <f>IF(OR(AND(#REF!="知的",#REF!="陸上"),R973="×"),Q973,P973)</f>
        <v>#REF!</v>
      </c>
      <c r="P973" s="10" t="str">
        <f>IFERROR(IF(#REF!="ﾎﾞｳﾘﾝｸﾞ","◎",IF(OR(#REF!="陸上",#REF!="水泳",#REF!="卓球",#REF!="ﾎﾞｯﾁｬ",#REF!="ﾌﾗｲﾝｸﾞﾃﾞｨｽｸ",#REF!="ｱｰﾁｪﾘｰ",#REF!="砲丸投4.0kg"),INDEX(判定,MATCH(リスト!X973,縦リスト,0),MATCH(#REF!,横リスト,0)),"")),"×")</f>
        <v>×</v>
      </c>
      <c r="Q973" s="10" t="e">
        <f>IF(#REF!="","",IFERROR(IF(AND(#REF!="知的",#REF!="陸上"),INDEX(判定２,MATCH(リスト!Z973,縦リスト２,0),MATCH(#REF!,横リスト,0)),"×"),""))</f>
        <v>#REF!</v>
      </c>
      <c r="R973" s="10" t="str">
        <f>IFERROR(IF(AND(#REF!="精神",#REF!="陸上"),INDEX(判定２,MATCH(リスト!Z973,縦リスト２,0),MATCH(M973,横リスト,0)),""),"×")</f>
        <v>×</v>
      </c>
      <c r="S973" s="10" t="e">
        <f>IF(OR(AND(#REF!="知的",#REF!="陸上"),R973="×"),Q973,P973)</f>
        <v>#REF!</v>
      </c>
      <c r="T973" s="8" t="str">
        <f t="shared" si="15"/>
        <v>　</v>
      </c>
      <c r="X97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73" s="272"/>
      <c r="Z973" s="272" t="e">
        <f>#REF!&amp;#REF!</f>
        <v>#REF!</v>
      </c>
      <c r="AA973" s="272"/>
    </row>
    <row r="974" spans="15:27" ht="14.25" x14ac:dyDescent="0.15">
      <c r="O974" s="10" t="e">
        <f>IF(OR(AND(#REF!="知的",#REF!="陸上"),R974="×"),Q974,P974)</f>
        <v>#REF!</v>
      </c>
      <c r="P974" s="10" t="str">
        <f>IFERROR(IF(#REF!="ﾎﾞｳﾘﾝｸﾞ","◎",IF(OR(#REF!="陸上",#REF!="水泳",#REF!="卓球",#REF!="ﾎﾞｯﾁｬ",#REF!="ﾌﾗｲﾝｸﾞﾃﾞｨｽｸ",#REF!="ｱｰﾁｪﾘｰ",#REF!="砲丸投4.0kg"),INDEX(判定,MATCH(リスト!X974,縦リスト,0),MATCH(#REF!,横リスト,0)),"")),"×")</f>
        <v>×</v>
      </c>
      <c r="Q974" s="10" t="e">
        <f>IF(#REF!="","",IFERROR(IF(AND(#REF!="知的",#REF!="陸上"),INDEX(判定２,MATCH(リスト!Z974,縦リスト２,0),MATCH(#REF!,横リスト,0)),"×"),""))</f>
        <v>#REF!</v>
      </c>
      <c r="R974" s="10" t="str">
        <f>IFERROR(IF(AND(#REF!="精神",#REF!="陸上"),INDEX(判定２,MATCH(リスト!Z974,縦リスト２,0),MATCH(M974,横リスト,0)),""),"×")</f>
        <v>×</v>
      </c>
      <c r="S974" s="10" t="e">
        <f>IF(OR(AND(#REF!="知的",#REF!="陸上"),R974="×"),Q974,P974)</f>
        <v>#REF!</v>
      </c>
      <c r="T974" s="8" t="str">
        <f t="shared" si="15"/>
        <v>　</v>
      </c>
      <c r="X97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74" s="272"/>
      <c r="Z974" s="272" t="e">
        <f>#REF!&amp;#REF!</f>
        <v>#REF!</v>
      </c>
      <c r="AA974" s="272"/>
    </row>
    <row r="975" spans="15:27" ht="14.25" x14ac:dyDescent="0.15">
      <c r="O975" s="10" t="e">
        <f>IF(OR(AND(#REF!="知的",#REF!="陸上"),R975="×"),Q975,P975)</f>
        <v>#REF!</v>
      </c>
      <c r="P975" s="10" t="str">
        <f>IFERROR(IF(#REF!="ﾎﾞｳﾘﾝｸﾞ","◎",IF(OR(#REF!="陸上",#REF!="水泳",#REF!="卓球",#REF!="ﾎﾞｯﾁｬ",#REF!="ﾌﾗｲﾝｸﾞﾃﾞｨｽｸ",#REF!="ｱｰﾁｪﾘｰ",#REF!="砲丸投4.0kg"),INDEX(判定,MATCH(リスト!X975,縦リスト,0),MATCH(#REF!,横リスト,0)),"")),"×")</f>
        <v>×</v>
      </c>
      <c r="Q975" s="10" t="e">
        <f>IF(#REF!="","",IFERROR(IF(AND(#REF!="知的",#REF!="陸上"),INDEX(判定２,MATCH(リスト!Z975,縦リスト２,0),MATCH(#REF!,横リスト,0)),"×"),""))</f>
        <v>#REF!</v>
      </c>
      <c r="R975" s="10" t="str">
        <f>IFERROR(IF(AND(#REF!="精神",#REF!="陸上"),INDEX(判定２,MATCH(リスト!Z975,縦リスト２,0),MATCH(M975,横リスト,0)),""),"×")</f>
        <v>×</v>
      </c>
      <c r="S975" s="10" t="e">
        <f>IF(OR(AND(#REF!="知的",#REF!="陸上"),R975="×"),Q975,P975)</f>
        <v>#REF!</v>
      </c>
      <c r="T975" s="8" t="str">
        <f t="shared" si="15"/>
        <v>　</v>
      </c>
      <c r="X97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75" s="272"/>
      <c r="Z975" s="272" t="e">
        <f>#REF!&amp;#REF!</f>
        <v>#REF!</v>
      </c>
      <c r="AA975" s="272"/>
    </row>
    <row r="976" spans="15:27" ht="14.25" x14ac:dyDescent="0.15">
      <c r="O976" s="10" t="e">
        <f>IF(OR(AND(#REF!="知的",#REF!="陸上"),R976="×"),Q976,P976)</f>
        <v>#REF!</v>
      </c>
      <c r="P976" s="10" t="str">
        <f>IFERROR(IF(#REF!="ﾎﾞｳﾘﾝｸﾞ","◎",IF(OR(#REF!="陸上",#REF!="水泳",#REF!="卓球",#REF!="ﾎﾞｯﾁｬ",#REF!="ﾌﾗｲﾝｸﾞﾃﾞｨｽｸ",#REF!="ｱｰﾁｪﾘｰ",#REF!="砲丸投4.0kg"),INDEX(判定,MATCH(リスト!X976,縦リスト,0),MATCH(#REF!,横リスト,0)),"")),"×")</f>
        <v>×</v>
      </c>
      <c r="Q976" s="10" t="e">
        <f>IF(#REF!="","",IFERROR(IF(AND(#REF!="知的",#REF!="陸上"),INDEX(判定２,MATCH(リスト!Z976,縦リスト２,0),MATCH(#REF!,横リスト,0)),"×"),""))</f>
        <v>#REF!</v>
      </c>
      <c r="R976" s="10" t="str">
        <f>IFERROR(IF(AND(#REF!="精神",#REF!="陸上"),INDEX(判定２,MATCH(リスト!Z976,縦リスト２,0),MATCH(M976,横リスト,0)),""),"×")</f>
        <v>×</v>
      </c>
      <c r="S976" s="10" t="e">
        <f>IF(OR(AND(#REF!="知的",#REF!="陸上"),R976="×"),Q976,P976)</f>
        <v>#REF!</v>
      </c>
      <c r="T976" s="8" t="str">
        <f t="shared" si="15"/>
        <v>　</v>
      </c>
      <c r="X97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76" s="272"/>
      <c r="Z976" s="272" t="e">
        <f>#REF!&amp;#REF!</f>
        <v>#REF!</v>
      </c>
      <c r="AA976" s="272"/>
    </row>
    <row r="977" spans="15:27" ht="14.25" x14ac:dyDescent="0.15">
      <c r="O977" s="10" t="e">
        <f>IF(OR(AND(#REF!="知的",#REF!="陸上"),R977="×"),Q977,P977)</f>
        <v>#REF!</v>
      </c>
      <c r="P977" s="10" t="str">
        <f>IFERROR(IF(#REF!="ﾎﾞｳﾘﾝｸﾞ","◎",IF(OR(#REF!="陸上",#REF!="水泳",#REF!="卓球",#REF!="ﾎﾞｯﾁｬ",#REF!="ﾌﾗｲﾝｸﾞﾃﾞｨｽｸ",#REF!="ｱｰﾁｪﾘｰ",#REF!="砲丸投4.0kg"),INDEX(判定,MATCH(リスト!X977,縦リスト,0),MATCH(#REF!,横リスト,0)),"")),"×")</f>
        <v>×</v>
      </c>
      <c r="Q977" s="10" t="e">
        <f>IF(#REF!="","",IFERROR(IF(AND(#REF!="知的",#REF!="陸上"),INDEX(判定２,MATCH(リスト!Z977,縦リスト２,0),MATCH(#REF!,横リスト,0)),"×"),""))</f>
        <v>#REF!</v>
      </c>
      <c r="R977" s="10" t="str">
        <f>IFERROR(IF(AND(#REF!="精神",#REF!="陸上"),INDEX(判定２,MATCH(リスト!Z977,縦リスト２,0),MATCH(M977,横リスト,0)),""),"×")</f>
        <v>×</v>
      </c>
      <c r="S977" s="10" t="e">
        <f>IF(OR(AND(#REF!="知的",#REF!="陸上"),R977="×"),Q977,P977)</f>
        <v>#REF!</v>
      </c>
      <c r="T977" s="8" t="str">
        <f t="shared" si="15"/>
        <v>　</v>
      </c>
      <c r="X97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77" s="272"/>
      <c r="Z977" s="272" t="e">
        <f>#REF!&amp;#REF!</f>
        <v>#REF!</v>
      </c>
      <c r="AA977" s="272"/>
    </row>
    <row r="978" spans="15:27" ht="14.25" x14ac:dyDescent="0.15">
      <c r="O978" s="10" t="e">
        <f>IF(OR(AND(#REF!="知的",#REF!="陸上"),R978="×"),Q978,P978)</f>
        <v>#REF!</v>
      </c>
      <c r="P978" s="10" t="str">
        <f>IFERROR(IF(#REF!="ﾎﾞｳﾘﾝｸﾞ","◎",IF(OR(#REF!="陸上",#REF!="水泳",#REF!="卓球",#REF!="ﾎﾞｯﾁｬ",#REF!="ﾌﾗｲﾝｸﾞﾃﾞｨｽｸ",#REF!="ｱｰﾁｪﾘｰ",#REF!="砲丸投4.0kg"),INDEX(判定,MATCH(リスト!X978,縦リスト,0),MATCH(#REF!,横リスト,0)),"")),"×")</f>
        <v>×</v>
      </c>
      <c r="Q978" s="10" t="e">
        <f>IF(#REF!="","",IFERROR(IF(AND(#REF!="知的",#REF!="陸上"),INDEX(判定２,MATCH(リスト!Z978,縦リスト２,0),MATCH(#REF!,横リスト,0)),"×"),""))</f>
        <v>#REF!</v>
      </c>
      <c r="R978" s="10" t="str">
        <f>IFERROR(IF(AND(#REF!="精神",#REF!="陸上"),INDEX(判定２,MATCH(リスト!Z978,縦リスト２,0),MATCH(M978,横リスト,0)),""),"×")</f>
        <v>×</v>
      </c>
      <c r="S978" s="10" t="e">
        <f>IF(OR(AND(#REF!="知的",#REF!="陸上"),R978="×"),Q978,P978)</f>
        <v>#REF!</v>
      </c>
      <c r="T978" s="8" t="str">
        <f t="shared" si="15"/>
        <v>　</v>
      </c>
      <c r="X97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78" s="272"/>
      <c r="Z978" s="272" t="e">
        <f>#REF!&amp;#REF!</f>
        <v>#REF!</v>
      </c>
      <c r="AA978" s="272"/>
    </row>
    <row r="979" spans="15:27" ht="14.25" x14ac:dyDescent="0.15">
      <c r="O979" s="10" t="e">
        <f>IF(OR(AND(#REF!="知的",#REF!="陸上"),R979="×"),Q979,P979)</f>
        <v>#REF!</v>
      </c>
      <c r="P979" s="10" t="str">
        <f>IFERROR(IF(#REF!="ﾎﾞｳﾘﾝｸﾞ","◎",IF(OR(#REF!="陸上",#REF!="水泳",#REF!="卓球",#REF!="ﾎﾞｯﾁｬ",#REF!="ﾌﾗｲﾝｸﾞﾃﾞｨｽｸ",#REF!="ｱｰﾁｪﾘｰ",#REF!="砲丸投4.0kg"),INDEX(判定,MATCH(リスト!X979,縦リスト,0),MATCH(#REF!,横リスト,0)),"")),"×")</f>
        <v>×</v>
      </c>
      <c r="Q979" s="10" t="e">
        <f>IF(#REF!="","",IFERROR(IF(AND(#REF!="知的",#REF!="陸上"),INDEX(判定２,MATCH(リスト!Z979,縦リスト２,0),MATCH(#REF!,横リスト,0)),"×"),""))</f>
        <v>#REF!</v>
      </c>
      <c r="R979" s="10" t="str">
        <f>IFERROR(IF(AND(#REF!="精神",#REF!="陸上"),INDEX(判定２,MATCH(リスト!Z979,縦リスト２,0),MATCH(M979,横リスト,0)),""),"×")</f>
        <v>×</v>
      </c>
      <c r="S979" s="10" t="e">
        <f>IF(OR(AND(#REF!="知的",#REF!="陸上"),R979="×"),Q979,P979)</f>
        <v>#REF!</v>
      </c>
      <c r="T979" s="8" t="str">
        <f t="shared" si="15"/>
        <v>　</v>
      </c>
      <c r="X97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79" s="272"/>
      <c r="Z979" s="272" t="e">
        <f>#REF!&amp;#REF!</f>
        <v>#REF!</v>
      </c>
      <c r="AA979" s="272"/>
    </row>
    <row r="980" spans="15:27" ht="14.25" x14ac:dyDescent="0.15">
      <c r="O980" s="10" t="e">
        <f>IF(OR(AND(#REF!="知的",#REF!="陸上"),R980="×"),Q980,P980)</f>
        <v>#REF!</v>
      </c>
      <c r="P980" s="10" t="str">
        <f>IFERROR(IF(#REF!="ﾎﾞｳﾘﾝｸﾞ","◎",IF(OR(#REF!="陸上",#REF!="水泳",#REF!="卓球",#REF!="ﾎﾞｯﾁｬ",#REF!="ﾌﾗｲﾝｸﾞﾃﾞｨｽｸ",#REF!="ｱｰﾁｪﾘｰ",#REF!="砲丸投4.0kg"),INDEX(判定,MATCH(リスト!X980,縦リスト,0),MATCH(#REF!,横リスト,0)),"")),"×")</f>
        <v>×</v>
      </c>
      <c r="Q980" s="10" t="e">
        <f>IF(#REF!="","",IFERROR(IF(AND(#REF!="知的",#REF!="陸上"),INDEX(判定２,MATCH(リスト!Z980,縦リスト２,0),MATCH(#REF!,横リスト,0)),"×"),""))</f>
        <v>#REF!</v>
      </c>
      <c r="R980" s="10" t="str">
        <f>IFERROR(IF(AND(#REF!="精神",#REF!="陸上"),INDEX(判定２,MATCH(リスト!Z980,縦リスト２,0),MATCH(M980,横リスト,0)),""),"×")</f>
        <v>×</v>
      </c>
      <c r="S980" s="10" t="e">
        <f>IF(OR(AND(#REF!="知的",#REF!="陸上"),R980="×"),Q980,P980)</f>
        <v>#REF!</v>
      </c>
      <c r="T980" s="8" t="str">
        <f t="shared" si="15"/>
        <v>　</v>
      </c>
      <c r="X98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80" s="272"/>
      <c r="Z980" s="272" t="e">
        <f>#REF!&amp;#REF!</f>
        <v>#REF!</v>
      </c>
      <c r="AA980" s="272"/>
    </row>
    <row r="981" spans="15:27" ht="14.25" x14ac:dyDescent="0.15">
      <c r="O981" s="10" t="e">
        <f>IF(OR(AND(#REF!="知的",#REF!="陸上"),R981="×"),Q981,P981)</f>
        <v>#REF!</v>
      </c>
      <c r="P981" s="10" t="str">
        <f>IFERROR(IF(#REF!="ﾎﾞｳﾘﾝｸﾞ","◎",IF(OR(#REF!="陸上",#REF!="水泳",#REF!="卓球",#REF!="ﾎﾞｯﾁｬ",#REF!="ﾌﾗｲﾝｸﾞﾃﾞｨｽｸ",#REF!="ｱｰﾁｪﾘｰ",#REF!="砲丸投4.0kg"),INDEX(判定,MATCH(リスト!X981,縦リスト,0),MATCH(#REF!,横リスト,0)),"")),"×")</f>
        <v>×</v>
      </c>
      <c r="Q981" s="10" t="e">
        <f>IF(#REF!="","",IFERROR(IF(AND(#REF!="知的",#REF!="陸上"),INDEX(判定２,MATCH(リスト!Z981,縦リスト２,0),MATCH(#REF!,横リスト,0)),"×"),""))</f>
        <v>#REF!</v>
      </c>
      <c r="R981" s="10" t="str">
        <f>IFERROR(IF(AND(#REF!="精神",#REF!="陸上"),INDEX(判定２,MATCH(リスト!Z981,縦リスト２,0),MATCH(M981,横リスト,0)),""),"×")</f>
        <v>×</v>
      </c>
      <c r="S981" s="10" t="e">
        <f>IF(OR(AND(#REF!="知的",#REF!="陸上"),R981="×"),Q981,P981)</f>
        <v>#REF!</v>
      </c>
      <c r="T981" s="8" t="str">
        <f t="shared" si="15"/>
        <v>　</v>
      </c>
      <c r="X98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81" s="272"/>
      <c r="Z981" s="272" t="e">
        <f>#REF!&amp;#REF!</f>
        <v>#REF!</v>
      </c>
      <c r="AA981" s="272"/>
    </row>
    <row r="982" spans="15:27" ht="14.25" x14ac:dyDescent="0.15">
      <c r="O982" s="10" t="e">
        <f>IF(OR(AND(#REF!="知的",#REF!="陸上"),R982="×"),Q982,P982)</f>
        <v>#REF!</v>
      </c>
      <c r="P982" s="10" t="str">
        <f>IFERROR(IF(#REF!="ﾎﾞｳﾘﾝｸﾞ","◎",IF(OR(#REF!="陸上",#REF!="水泳",#REF!="卓球",#REF!="ﾎﾞｯﾁｬ",#REF!="ﾌﾗｲﾝｸﾞﾃﾞｨｽｸ",#REF!="ｱｰﾁｪﾘｰ",#REF!="砲丸投4.0kg"),INDEX(判定,MATCH(リスト!X982,縦リスト,0),MATCH(#REF!,横リスト,0)),"")),"×")</f>
        <v>×</v>
      </c>
      <c r="Q982" s="10" t="e">
        <f>IF(#REF!="","",IFERROR(IF(AND(#REF!="知的",#REF!="陸上"),INDEX(判定２,MATCH(リスト!Z982,縦リスト２,0),MATCH(#REF!,横リスト,0)),"×"),""))</f>
        <v>#REF!</v>
      </c>
      <c r="R982" s="10" t="str">
        <f>IFERROR(IF(AND(#REF!="精神",#REF!="陸上"),INDEX(判定２,MATCH(リスト!Z982,縦リスト２,0),MATCH(M982,横リスト,0)),""),"×")</f>
        <v>×</v>
      </c>
      <c r="S982" s="10" t="e">
        <f>IF(OR(AND(#REF!="知的",#REF!="陸上"),R982="×"),Q982,P982)</f>
        <v>#REF!</v>
      </c>
      <c r="T982" s="8" t="str">
        <f t="shared" si="15"/>
        <v>　</v>
      </c>
      <c r="X98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82" s="272"/>
      <c r="Z982" s="272" t="e">
        <f>#REF!&amp;#REF!</f>
        <v>#REF!</v>
      </c>
      <c r="AA982" s="272"/>
    </row>
    <row r="983" spans="15:27" ht="14.25" x14ac:dyDescent="0.15">
      <c r="O983" s="10" t="e">
        <f>IF(OR(AND(#REF!="知的",#REF!="陸上"),R983="×"),Q983,P983)</f>
        <v>#REF!</v>
      </c>
      <c r="P983" s="10" t="str">
        <f>IFERROR(IF(#REF!="ﾎﾞｳﾘﾝｸﾞ","◎",IF(OR(#REF!="陸上",#REF!="水泳",#REF!="卓球",#REF!="ﾎﾞｯﾁｬ",#REF!="ﾌﾗｲﾝｸﾞﾃﾞｨｽｸ",#REF!="ｱｰﾁｪﾘｰ",#REF!="砲丸投4.0kg"),INDEX(判定,MATCH(リスト!X983,縦リスト,0),MATCH(#REF!,横リスト,0)),"")),"×")</f>
        <v>×</v>
      </c>
      <c r="Q983" s="10" t="e">
        <f>IF(#REF!="","",IFERROR(IF(AND(#REF!="知的",#REF!="陸上"),INDEX(判定２,MATCH(リスト!Z983,縦リスト２,0),MATCH(#REF!,横リスト,0)),"×"),""))</f>
        <v>#REF!</v>
      </c>
      <c r="R983" s="10" t="str">
        <f>IFERROR(IF(AND(#REF!="精神",#REF!="陸上"),INDEX(判定２,MATCH(リスト!Z983,縦リスト２,0),MATCH(M983,横リスト,0)),""),"×")</f>
        <v>×</v>
      </c>
      <c r="S983" s="10" t="e">
        <f>IF(OR(AND(#REF!="知的",#REF!="陸上"),R983="×"),Q983,P983)</f>
        <v>#REF!</v>
      </c>
      <c r="T983" s="8" t="str">
        <f t="shared" si="15"/>
        <v>　</v>
      </c>
      <c r="X98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83" s="272"/>
      <c r="Z983" s="272" t="e">
        <f>#REF!&amp;#REF!</f>
        <v>#REF!</v>
      </c>
      <c r="AA983" s="272"/>
    </row>
    <row r="984" spans="15:27" ht="14.25" x14ac:dyDescent="0.15">
      <c r="O984" s="10" t="e">
        <f>IF(OR(AND(#REF!="知的",#REF!="陸上"),R984="×"),Q984,P984)</f>
        <v>#REF!</v>
      </c>
      <c r="P984" s="10" t="str">
        <f>IFERROR(IF(#REF!="ﾎﾞｳﾘﾝｸﾞ","◎",IF(OR(#REF!="陸上",#REF!="水泳",#REF!="卓球",#REF!="ﾎﾞｯﾁｬ",#REF!="ﾌﾗｲﾝｸﾞﾃﾞｨｽｸ",#REF!="ｱｰﾁｪﾘｰ",#REF!="砲丸投4.0kg"),INDEX(判定,MATCH(リスト!X984,縦リスト,0),MATCH(#REF!,横リスト,0)),"")),"×")</f>
        <v>×</v>
      </c>
      <c r="Q984" s="10" t="e">
        <f>IF(#REF!="","",IFERROR(IF(AND(#REF!="知的",#REF!="陸上"),INDEX(判定２,MATCH(リスト!Z984,縦リスト２,0),MATCH(#REF!,横リスト,0)),"×"),""))</f>
        <v>#REF!</v>
      </c>
      <c r="R984" s="10" t="str">
        <f>IFERROR(IF(AND(#REF!="精神",#REF!="陸上"),INDEX(判定２,MATCH(リスト!Z984,縦リスト２,0),MATCH(M984,横リスト,0)),""),"×")</f>
        <v>×</v>
      </c>
      <c r="S984" s="10" t="e">
        <f>IF(OR(AND(#REF!="知的",#REF!="陸上"),R984="×"),Q984,P984)</f>
        <v>#REF!</v>
      </c>
      <c r="T984" s="8" t="str">
        <f t="shared" si="15"/>
        <v>　</v>
      </c>
      <c r="X98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84" s="272"/>
      <c r="Z984" s="272" t="e">
        <f>#REF!&amp;#REF!</f>
        <v>#REF!</v>
      </c>
      <c r="AA984" s="272"/>
    </row>
    <row r="985" spans="15:27" ht="14.25" x14ac:dyDescent="0.15">
      <c r="O985" s="10" t="e">
        <f>IF(OR(AND(#REF!="知的",#REF!="陸上"),R985="×"),Q985,P985)</f>
        <v>#REF!</v>
      </c>
      <c r="P985" s="10" t="str">
        <f>IFERROR(IF(#REF!="ﾎﾞｳﾘﾝｸﾞ","◎",IF(OR(#REF!="陸上",#REF!="水泳",#REF!="卓球",#REF!="ﾎﾞｯﾁｬ",#REF!="ﾌﾗｲﾝｸﾞﾃﾞｨｽｸ",#REF!="ｱｰﾁｪﾘｰ",#REF!="砲丸投4.0kg"),INDEX(判定,MATCH(リスト!X985,縦リスト,0),MATCH(#REF!,横リスト,0)),"")),"×")</f>
        <v>×</v>
      </c>
      <c r="Q985" s="10" t="e">
        <f>IF(#REF!="","",IFERROR(IF(AND(#REF!="知的",#REF!="陸上"),INDEX(判定２,MATCH(リスト!Z985,縦リスト２,0),MATCH(#REF!,横リスト,0)),"×"),""))</f>
        <v>#REF!</v>
      </c>
      <c r="R985" s="10" t="str">
        <f>IFERROR(IF(AND(#REF!="精神",#REF!="陸上"),INDEX(判定２,MATCH(リスト!Z985,縦リスト２,0),MATCH(M985,横リスト,0)),""),"×")</f>
        <v>×</v>
      </c>
      <c r="S985" s="10" t="e">
        <f>IF(OR(AND(#REF!="知的",#REF!="陸上"),R985="×"),Q985,P985)</f>
        <v>#REF!</v>
      </c>
      <c r="T985" s="8" t="str">
        <f t="shared" si="15"/>
        <v>　</v>
      </c>
      <c r="X98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85" s="272"/>
      <c r="Z985" s="272" t="e">
        <f>#REF!&amp;#REF!</f>
        <v>#REF!</v>
      </c>
      <c r="AA985" s="272"/>
    </row>
    <row r="986" spans="15:27" ht="14.25" x14ac:dyDescent="0.15">
      <c r="O986" s="10" t="e">
        <f>IF(OR(AND(#REF!="知的",#REF!="陸上"),R986="×"),Q986,P986)</f>
        <v>#REF!</v>
      </c>
      <c r="P986" s="10" t="str">
        <f>IFERROR(IF(#REF!="ﾎﾞｳﾘﾝｸﾞ","◎",IF(OR(#REF!="陸上",#REF!="水泳",#REF!="卓球",#REF!="ﾎﾞｯﾁｬ",#REF!="ﾌﾗｲﾝｸﾞﾃﾞｨｽｸ",#REF!="ｱｰﾁｪﾘｰ",#REF!="砲丸投4.0kg"),INDEX(判定,MATCH(リスト!X986,縦リスト,0),MATCH(#REF!,横リスト,0)),"")),"×")</f>
        <v>×</v>
      </c>
      <c r="Q986" s="10" t="e">
        <f>IF(#REF!="","",IFERROR(IF(AND(#REF!="知的",#REF!="陸上"),INDEX(判定２,MATCH(リスト!Z986,縦リスト２,0),MATCH(#REF!,横リスト,0)),"×"),""))</f>
        <v>#REF!</v>
      </c>
      <c r="R986" s="10" t="str">
        <f>IFERROR(IF(AND(#REF!="精神",#REF!="陸上"),INDEX(判定２,MATCH(リスト!Z986,縦リスト２,0),MATCH(M986,横リスト,0)),""),"×")</f>
        <v>×</v>
      </c>
      <c r="S986" s="10" t="e">
        <f>IF(OR(AND(#REF!="知的",#REF!="陸上"),R986="×"),Q986,P986)</f>
        <v>#REF!</v>
      </c>
      <c r="T986" s="8" t="str">
        <f t="shared" si="15"/>
        <v>　</v>
      </c>
      <c r="X98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86" s="272"/>
      <c r="Z986" s="272" t="e">
        <f>#REF!&amp;#REF!</f>
        <v>#REF!</v>
      </c>
      <c r="AA986" s="272"/>
    </row>
    <row r="987" spans="15:27" ht="14.25" x14ac:dyDescent="0.15">
      <c r="O987" s="10" t="e">
        <f>IF(OR(AND(#REF!="知的",#REF!="陸上"),R987="×"),Q987,P987)</f>
        <v>#REF!</v>
      </c>
      <c r="P987" s="10" t="str">
        <f>IFERROR(IF(#REF!="ﾎﾞｳﾘﾝｸﾞ","◎",IF(OR(#REF!="陸上",#REF!="水泳",#REF!="卓球",#REF!="ﾎﾞｯﾁｬ",#REF!="ﾌﾗｲﾝｸﾞﾃﾞｨｽｸ",#REF!="ｱｰﾁｪﾘｰ",#REF!="砲丸投4.0kg"),INDEX(判定,MATCH(リスト!X987,縦リスト,0),MATCH(#REF!,横リスト,0)),"")),"×")</f>
        <v>×</v>
      </c>
      <c r="Q987" s="10" t="e">
        <f>IF(#REF!="","",IFERROR(IF(AND(#REF!="知的",#REF!="陸上"),INDEX(判定２,MATCH(リスト!Z987,縦リスト２,0),MATCH(#REF!,横リスト,0)),"×"),""))</f>
        <v>#REF!</v>
      </c>
      <c r="R987" s="10" t="str">
        <f>IFERROR(IF(AND(#REF!="精神",#REF!="陸上"),INDEX(判定２,MATCH(リスト!Z987,縦リスト２,0),MATCH(M987,横リスト,0)),""),"×")</f>
        <v>×</v>
      </c>
      <c r="S987" s="10" t="e">
        <f>IF(OR(AND(#REF!="知的",#REF!="陸上"),R987="×"),Q987,P987)</f>
        <v>#REF!</v>
      </c>
      <c r="T987" s="8" t="str">
        <f t="shared" si="15"/>
        <v>　</v>
      </c>
      <c r="X98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87" s="272"/>
      <c r="Z987" s="272" t="e">
        <f>#REF!&amp;#REF!</f>
        <v>#REF!</v>
      </c>
      <c r="AA987" s="272"/>
    </row>
    <row r="988" spans="15:27" ht="14.25" x14ac:dyDescent="0.15">
      <c r="O988" s="10" t="e">
        <f>IF(OR(AND(#REF!="知的",#REF!="陸上"),R988="×"),Q988,P988)</f>
        <v>#REF!</v>
      </c>
      <c r="P988" s="10" t="str">
        <f>IFERROR(IF(#REF!="ﾎﾞｳﾘﾝｸﾞ","◎",IF(OR(#REF!="陸上",#REF!="水泳",#REF!="卓球",#REF!="ﾎﾞｯﾁｬ",#REF!="ﾌﾗｲﾝｸﾞﾃﾞｨｽｸ",#REF!="ｱｰﾁｪﾘｰ",#REF!="砲丸投4.0kg"),INDEX(判定,MATCH(リスト!X988,縦リスト,0),MATCH(#REF!,横リスト,0)),"")),"×")</f>
        <v>×</v>
      </c>
      <c r="Q988" s="10" t="e">
        <f>IF(#REF!="","",IFERROR(IF(AND(#REF!="知的",#REF!="陸上"),INDEX(判定２,MATCH(リスト!Z988,縦リスト２,0),MATCH(#REF!,横リスト,0)),"×"),""))</f>
        <v>#REF!</v>
      </c>
      <c r="R988" s="10" t="str">
        <f>IFERROR(IF(AND(#REF!="精神",#REF!="陸上"),INDEX(判定２,MATCH(リスト!Z988,縦リスト２,0),MATCH(M988,横リスト,0)),""),"×")</f>
        <v>×</v>
      </c>
      <c r="S988" s="10" t="e">
        <f>IF(OR(AND(#REF!="知的",#REF!="陸上"),R988="×"),Q988,P988)</f>
        <v>#REF!</v>
      </c>
      <c r="T988" s="8" t="str">
        <f t="shared" si="15"/>
        <v>　</v>
      </c>
      <c r="X98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88" s="272"/>
      <c r="Z988" s="272" t="e">
        <f>#REF!&amp;#REF!</f>
        <v>#REF!</v>
      </c>
      <c r="AA988" s="272"/>
    </row>
    <row r="989" spans="15:27" ht="14.25" x14ac:dyDescent="0.15">
      <c r="O989" s="10" t="e">
        <f>IF(OR(AND(#REF!="知的",#REF!="陸上"),R989="×"),Q989,P989)</f>
        <v>#REF!</v>
      </c>
      <c r="P989" s="10" t="str">
        <f>IFERROR(IF(#REF!="ﾎﾞｳﾘﾝｸﾞ","◎",IF(OR(#REF!="陸上",#REF!="水泳",#REF!="卓球",#REF!="ﾎﾞｯﾁｬ",#REF!="ﾌﾗｲﾝｸﾞﾃﾞｨｽｸ",#REF!="ｱｰﾁｪﾘｰ",#REF!="砲丸投4.0kg"),INDEX(判定,MATCH(リスト!X989,縦リスト,0),MATCH(#REF!,横リスト,0)),"")),"×")</f>
        <v>×</v>
      </c>
      <c r="Q989" s="10" t="e">
        <f>IF(#REF!="","",IFERROR(IF(AND(#REF!="知的",#REF!="陸上"),INDEX(判定２,MATCH(リスト!Z989,縦リスト２,0),MATCH(#REF!,横リスト,0)),"×"),""))</f>
        <v>#REF!</v>
      </c>
      <c r="R989" s="10" t="str">
        <f>IFERROR(IF(AND(#REF!="精神",#REF!="陸上"),INDEX(判定２,MATCH(リスト!Z989,縦リスト２,0),MATCH(M989,横リスト,0)),""),"×")</f>
        <v>×</v>
      </c>
      <c r="S989" s="10" t="e">
        <f>IF(OR(AND(#REF!="知的",#REF!="陸上"),R989="×"),Q989,P989)</f>
        <v>#REF!</v>
      </c>
      <c r="T989" s="8" t="str">
        <f t="shared" si="15"/>
        <v>　</v>
      </c>
      <c r="X98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89" s="272"/>
      <c r="Z989" s="272" t="e">
        <f>#REF!&amp;#REF!</f>
        <v>#REF!</v>
      </c>
      <c r="AA989" s="272"/>
    </row>
    <row r="990" spans="15:27" ht="14.25" x14ac:dyDescent="0.15">
      <c r="O990" s="10" t="e">
        <f>IF(OR(AND(#REF!="知的",#REF!="陸上"),R990="×"),Q990,P990)</f>
        <v>#REF!</v>
      </c>
      <c r="P990" s="10" t="str">
        <f>IFERROR(IF(#REF!="ﾎﾞｳﾘﾝｸﾞ","◎",IF(OR(#REF!="陸上",#REF!="水泳",#REF!="卓球",#REF!="ﾎﾞｯﾁｬ",#REF!="ﾌﾗｲﾝｸﾞﾃﾞｨｽｸ",#REF!="ｱｰﾁｪﾘｰ",#REF!="砲丸投4.0kg"),INDEX(判定,MATCH(リスト!X990,縦リスト,0),MATCH(#REF!,横リスト,0)),"")),"×")</f>
        <v>×</v>
      </c>
      <c r="Q990" s="10" t="e">
        <f>IF(#REF!="","",IFERROR(IF(AND(#REF!="知的",#REF!="陸上"),INDEX(判定２,MATCH(リスト!Z990,縦リスト２,0),MATCH(#REF!,横リスト,0)),"×"),""))</f>
        <v>#REF!</v>
      </c>
      <c r="R990" s="10" t="str">
        <f>IFERROR(IF(AND(#REF!="精神",#REF!="陸上"),INDEX(判定２,MATCH(リスト!Z990,縦リスト２,0),MATCH(M990,横リスト,0)),""),"×")</f>
        <v>×</v>
      </c>
      <c r="S990" s="10" t="e">
        <f>IF(OR(AND(#REF!="知的",#REF!="陸上"),R990="×"),Q990,P990)</f>
        <v>#REF!</v>
      </c>
      <c r="T990" s="8" t="str">
        <f t="shared" si="15"/>
        <v>　</v>
      </c>
      <c r="X99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90" s="272"/>
      <c r="Z990" s="272" t="e">
        <f>#REF!&amp;#REF!</f>
        <v>#REF!</v>
      </c>
      <c r="AA990" s="272"/>
    </row>
    <row r="991" spans="15:27" ht="14.25" x14ac:dyDescent="0.15">
      <c r="O991" s="10" t="e">
        <f>IF(OR(AND(#REF!="知的",#REF!="陸上"),R991="×"),Q991,P991)</f>
        <v>#REF!</v>
      </c>
      <c r="P991" s="10" t="str">
        <f>IFERROR(IF(#REF!="ﾎﾞｳﾘﾝｸﾞ","◎",IF(OR(#REF!="陸上",#REF!="水泳",#REF!="卓球",#REF!="ﾎﾞｯﾁｬ",#REF!="ﾌﾗｲﾝｸﾞﾃﾞｨｽｸ",#REF!="ｱｰﾁｪﾘｰ",#REF!="砲丸投4.0kg"),INDEX(判定,MATCH(リスト!X991,縦リスト,0),MATCH(#REF!,横リスト,0)),"")),"×")</f>
        <v>×</v>
      </c>
      <c r="Q991" s="10" t="e">
        <f>IF(#REF!="","",IFERROR(IF(AND(#REF!="知的",#REF!="陸上"),INDEX(判定２,MATCH(リスト!Z991,縦リスト２,0),MATCH(#REF!,横リスト,0)),"×"),""))</f>
        <v>#REF!</v>
      </c>
      <c r="R991" s="10" t="str">
        <f>IFERROR(IF(AND(#REF!="精神",#REF!="陸上"),INDEX(判定２,MATCH(リスト!Z991,縦リスト２,0),MATCH(M991,横リスト,0)),""),"×")</f>
        <v>×</v>
      </c>
      <c r="S991" s="10" t="e">
        <f>IF(OR(AND(#REF!="知的",#REF!="陸上"),R991="×"),Q991,P991)</f>
        <v>#REF!</v>
      </c>
      <c r="T991" s="8" t="str">
        <f t="shared" si="15"/>
        <v>　</v>
      </c>
      <c r="X99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91" s="272"/>
      <c r="Z991" s="272" t="e">
        <f>#REF!&amp;#REF!</f>
        <v>#REF!</v>
      </c>
      <c r="AA991" s="272"/>
    </row>
    <row r="992" spans="15:27" ht="14.25" x14ac:dyDescent="0.15">
      <c r="O992" s="10" t="e">
        <f>IF(OR(AND(#REF!="知的",#REF!="陸上"),R992="×"),Q992,P992)</f>
        <v>#REF!</v>
      </c>
      <c r="P992" s="10" t="str">
        <f>IFERROR(IF(#REF!="ﾎﾞｳﾘﾝｸﾞ","◎",IF(OR(#REF!="陸上",#REF!="水泳",#REF!="卓球",#REF!="ﾎﾞｯﾁｬ",#REF!="ﾌﾗｲﾝｸﾞﾃﾞｨｽｸ",#REF!="ｱｰﾁｪﾘｰ",#REF!="砲丸投4.0kg"),INDEX(判定,MATCH(リスト!X992,縦リスト,0),MATCH(#REF!,横リスト,0)),"")),"×")</f>
        <v>×</v>
      </c>
      <c r="Q992" s="10" t="e">
        <f>IF(#REF!="","",IFERROR(IF(AND(#REF!="知的",#REF!="陸上"),INDEX(判定２,MATCH(リスト!Z992,縦リスト２,0),MATCH(#REF!,横リスト,0)),"×"),""))</f>
        <v>#REF!</v>
      </c>
      <c r="R992" s="10" t="str">
        <f>IFERROR(IF(AND(#REF!="精神",#REF!="陸上"),INDEX(判定２,MATCH(リスト!Z992,縦リスト２,0),MATCH(M992,横リスト,0)),""),"×")</f>
        <v>×</v>
      </c>
      <c r="S992" s="10" t="e">
        <f>IF(OR(AND(#REF!="知的",#REF!="陸上"),R992="×"),Q992,P992)</f>
        <v>#REF!</v>
      </c>
      <c r="T992" s="8" t="str">
        <f t="shared" si="15"/>
        <v>　</v>
      </c>
      <c r="X99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92" s="272"/>
      <c r="Z992" s="272" t="e">
        <f>#REF!&amp;#REF!</f>
        <v>#REF!</v>
      </c>
      <c r="AA992" s="272"/>
    </row>
    <row r="993" spans="15:27" ht="14.25" x14ac:dyDescent="0.15">
      <c r="O993" s="10" t="e">
        <f>IF(OR(AND(#REF!="知的",#REF!="陸上"),R993="×"),Q993,P993)</f>
        <v>#REF!</v>
      </c>
      <c r="P993" s="10" t="str">
        <f>IFERROR(IF(#REF!="ﾎﾞｳﾘﾝｸﾞ","◎",IF(OR(#REF!="陸上",#REF!="水泳",#REF!="卓球",#REF!="ﾎﾞｯﾁｬ",#REF!="ﾌﾗｲﾝｸﾞﾃﾞｨｽｸ",#REF!="ｱｰﾁｪﾘｰ",#REF!="砲丸投4.0kg"),INDEX(判定,MATCH(リスト!X993,縦リスト,0),MATCH(#REF!,横リスト,0)),"")),"×")</f>
        <v>×</v>
      </c>
      <c r="Q993" s="10" t="e">
        <f>IF(#REF!="","",IFERROR(IF(AND(#REF!="知的",#REF!="陸上"),INDEX(判定２,MATCH(リスト!Z993,縦リスト２,0),MATCH(#REF!,横リスト,0)),"×"),""))</f>
        <v>#REF!</v>
      </c>
      <c r="R993" s="10" t="str">
        <f>IFERROR(IF(AND(#REF!="精神",#REF!="陸上"),INDEX(判定２,MATCH(リスト!Z993,縦リスト２,0),MATCH(M993,横リスト,0)),""),"×")</f>
        <v>×</v>
      </c>
      <c r="S993" s="10" t="e">
        <f>IF(OR(AND(#REF!="知的",#REF!="陸上"),R993="×"),Q993,P993)</f>
        <v>#REF!</v>
      </c>
      <c r="T993" s="8" t="str">
        <f t="shared" si="15"/>
        <v>　</v>
      </c>
      <c r="X99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93" s="272"/>
      <c r="Z993" s="272" t="e">
        <f>#REF!&amp;#REF!</f>
        <v>#REF!</v>
      </c>
      <c r="AA993" s="272"/>
    </row>
    <row r="994" spans="15:27" ht="14.25" x14ac:dyDescent="0.15">
      <c r="O994" s="10" t="e">
        <f>IF(OR(AND(#REF!="知的",#REF!="陸上"),R994="×"),Q994,P994)</f>
        <v>#REF!</v>
      </c>
      <c r="P994" s="10" t="str">
        <f>IFERROR(IF(#REF!="ﾎﾞｳﾘﾝｸﾞ","◎",IF(OR(#REF!="陸上",#REF!="水泳",#REF!="卓球",#REF!="ﾎﾞｯﾁｬ",#REF!="ﾌﾗｲﾝｸﾞﾃﾞｨｽｸ",#REF!="ｱｰﾁｪﾘｰ",#REF!="砲丸投4.0kg"),INDEX(判定,MATCH(リスト!X994,縦リスト,0),MATCH(#REF!,横リスト,0)),"")),"×")</f>
        <v>×</v>
      </c>
      <c r="Q994" s="10" t="e">
        <f>IF(#REF!="","",IFERROR(IF(AND(#REF!="知的",#REF!="陸上"),INDEX(判定２,MATCH(リスト!Z994,縦リスト２,0),MATCH(#REF!,横リスト,0)),"×"),""))</f>
        <v>#REF!</v>
      </c>
      <c r="R994" s="10" t="str">
        <f>IFERROR(IF(AND(#REF!="精神",#REF!="陸上"),INDEX(判定２,MATCH(リスト!Z994,縦リスト２,0),MATCH(M994,横リスト,0)),""),"×")</f>
        <v>×</v>
      </c>
      <c r="S994" s="10" t="e">
        <f>IF(OR(AND(#REF!="知的",#REF!="陸上"),R994="×"),Q994,P994)</f>
        <v>#REF!</v>
      </c>
      <c r="T994" s="8" t="str">
        <f t="shared" si="15"/>
        <v>　</v>
      </c>
      <c r="X99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94" s="272"/>
      <c r="Z994" s="272" t="e">
        <f>#REF!&amp;#REF!</f>
        <v>#REF!</v>
      </c>
      <c r="AA994" s="272"/>
    </row>
    <row r="995" spans="15:27" ht="14.25" x14ac:dyDescent="0.15">
      <c r="O995" s="10" t="e">
        <f>IF(OR(AND(#REF!="知的",#REF!="陸上"),R995="×"),Q995,P995)</f>
        <v>#REF!</v>
      </c>
      <c r="P995" s="10" t="str">
        <f>IFERROR(IF(#REF!="ﾎﾞｳﾘﾝｸﾞ","◎",IF(OR(#REF!="陸上",#REF!="水泳",#REF!="卓球",#REF!="ﾎﾞｯﾁｬ",#REF!="ﾌﾗｲﾝｸﾞﾃﾞｨｽｸ",#REF!="ｱｰﾁｪﾘｰ",#REF!="砲丸投4.0kg"),INDEX(判定,MATCH(リスト!X995,縦リスト,0),MATCH(#REF!,横リスト,0)),"")),"×")</f>
        <v>×</v>
      </c>
      <c r="Q995" s="10" t="e">
        <f>IF(#REF!="","",IFERROR(IF(AND(#REF!="知的",#REF!="陸上"),INDEX(判定２,MATCH(リスト!Z995,縦リスト２,0),MATCH(#REF!,横リスト,0)),"×"),""))</f>
        <v>#REF!</v>
      </c>
      <c r="R995" s="10" t="str">
        <f>IFERROR(IF(AND(#REF!="精神",#REF!="陸上"),INDEX(判定２,MATCH(リスト!Z995,縦リスト２,0),MATCH(M995,横リスト,0)),""),"×")</f>
        <v>×</v>
      </c>
      <c r="S995" s="10" t="e">
        <f>IF(OR(AND(#REF!="知的",#REF!="陸上"),R995="×"),Q995,P995)</f>
        <v>#REF!</v>
      </c>
      <c r="T995" s="8" t="str">
        <f t="shared" si="15"/>
        <v>　</v>
      </c>
      <c r="X99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95" s="272"/>
      <c r="Z995" s="272" t="e">
        <f>#REF!&amp;#REF!</f>
        <v>#REF!</v>
      </c>
      <c r="AA995" s="272"/>
    </row>
    <row r="996" spans="15:27" ht="14.25" x14ac:dyDescent="0.15">
      <c r="O996" s="10" t="e">
        <f>IF(OR(AND(#REF!="知的",#REF!="陸上"),R996="×"),Q996,P996)</f>
        <v>#REF!</v>
      </c>
      <c r="P996" s="10" t="str">
        <f>IFERROR(IF(#REF!="ﾎﾞｳﾘﾝｸﾞ","◎",IF(OR(#REF!="陸上",#REF!="水泳",#REF!="卓球",#REF!="ﾎﾞｯﾁｬ",#REF!="ﾌﾗｲﾝｸﾞﾃﾞｨｽｸ",#REF!="ｱｰﾁｪﾘｰ",#REF!="砲丸投4.0kg"),INDEX(判定,MATCH(リスト!X996,縦リスト,0),MATCH(#REF!,横リスト,0)),"")),"×")</f>
        <v>×</v>
      </c>
      <c r="Q996" s="10" t="e">
        <f>IF(#REF!="","",IFERROR(IF(AND(#REF!="知的",#REF!="陸上"),INDEX(判定２,MATCH(リスト!Z996,縦リスト２,0),MATCH(#REF!,横リスト,0)),"×"),""))</f>
        <v>#REF!</v>
      </c>
      <c r="R996" s="10" t="str">
        <f>IFERROR(IF(AND(#REF!="精神",#REF!="陸上"),INDEX(判定２,MATCH(リスト!Z996,縦リスト２,0),MATCH(M996,横リスト,0)),""),"×")</f>
        <v>×</v>
      </c>
      <c r="S996" s="10" t="e">
        <f>IF(OR(AND(#REF!="知的",#REF!="陸上"),R996="×"),Q996,P996)</f>
        <v>#REF!</v>
      </c>
      <c r="T996" s="8" t="str">
        <f t="shared" si="15"/>
        <v>　</v>
      </c>
      <c r="X99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96" s="272"/>
      <c r="Z996" s="272" t="e">
        <f>#REF!&amp;#REF!</f>
        <v>#REF!</v>
      </c>
      <c r="AA996" s="272"/>
    </row>
    <row r="997" spans="15:27" ht="14.25" x14ac:dyDescent="0.15">
      <c r="O997" s="10" t="e">
        <f>IF(OR(AND(#REF!="知的",#REF!="陸上"),R997="×"),Q997,P997)</f>
        <v>#REF!</v>
      </c>
      <c r="P997" s="10" t="str">
        <f>IFERROR(IF(#REF!="ﾎﾞｳﾘﾝｸﾞ","◎",IF(OR(#REF!="陸上",#REF!="水泳",#REF!="卓球",#REF!="ﾎﾞｯﾁｬ",#REF!="ﾌﾗｲﾝｸﾞﾃﾞｨｽｸ",#REF!="ｱｰﾁｪﾘｰ",#REF!="砲丸投4.0kg"),INDEX(判定,MATCH(リスト!X997,縦リスト,0),MATCH(#REF!,横リスト,0)),"")),"×")</f>
        <v>×</v>
      </c>
      <c r="Q997" s="10" t="e">
        <f>IF(#REF!="","",IFERROR(IF(AND(#REF!="知的",#REF!="陸上"),INDEX(判定２,MATCH(リスト!Z997,縦リスト２,0),MATCH(#REF!,横リスト,0)),"×"),""))</f>
        <v>#REF!</v>
      </c>
      <c r="R997" s="10" t="str">
        <f>IFERROR(IF(AND(#REF!="精神",#REF!="陸上"),INDEX(判定２,MATCH(リスト!Z997,縦リスト２,0),MATCH(M997,横リスト,0)),""),"×")</f>
        <v>×</v>
      </c>
      <c r="S997" s="10" t="e">
        <f>IF(OR(AND(#REF!="知的",#REF!="陸上"),R997="×"),Q997,P997)</f>
        <v>#REF!</v>
      </c>
      <c r="T997" s="8" t="str">
        <f t="shared" si="15"/>
        <v>　</v>
      </c>
      <c r="X99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97" s="272"/>
      <c r="Z997" s="272" t="e">
        <f>#REF!&amp;#REF!</f>
        <v>#REF!</v>
      </c>
      <c r="AA997" s="272"/>
    </row>
    <row r="998" spans="15:27" ht="14.25" x14ac:dyDescent="0.15">
      <c r="O998" s="10" t="e">
        <f>IF(OR(AND(#REF!="知的",#REF!="陸上"),R998="×"),Q998,P998)</f>
        <v>#REF!</v>
      </c>
      <c r="P998" s="10" t="str">
        <f>IFERROR(IF(#REF!="ﾎﾞｳﾘﾝｸﾞ","◎",IF(OR(#REF!="陸上",#REF!="水泳",#REF!="卓球",#REF!="ﾎﾞｯﾁｬ",#REF!="ﾌﾗｲﾝｸﾞﾃﾞｨｽｸ",#REF!="ｱｰﾁｪﾘｰ",#REF!="砲丸投4.0kg"),INDEX(判定,MATCH(リスト!X998,縦リスト,0),MATCH(#REF!,横リスト,0)),"")),"×")</f>
        <v>×</v>
      </c>
      <c r="Q998" s="10" t="e">
        <f>IF(#REF!="","",IFERROR(IF(AND(#REF!="知的",#REF!="陸上"),INDEX(判定２,MATCH(リスト!Z998,縦リスト２,0),MATCH(#REF!,横リスト,0)),"×"),""))</f>
        <v>#REF!</v>
      </c>
      <c r="R998" s="10" t="str">
        <f>IFERROR(IF(AND(#REF!="精神",#REF!="陸上"),INDEX(判定２,MATCH(リスト!Z998,縦リスト２,0),MATCH(M998,横リスト,0)),""),"×")</f>
        <v>×</v>
      </c>
      <c r="S998" s="10" t="e">
        <f>IF(OR(AND(#REF!="知的",#REF!="陸上"),R998="×"),Q998,P998)</f>
        <v>#REF!</v>
      </c>
      <c r="T998" s="8" t="str">
        <f t="shared" si="15"/>
        <v>　</v>
      </c>
      <c r="X99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98" s="272"/>
      <c r="Z998" s="272" t="e">
        <f>#REF!&amp;#REF!</f>
        <v>#REF!</v>
      </c>
      <c r="AA998" s="272"/>
    </row>
    <row r="999" spans="15:27" ht="14.25" x14ac:dyDescent="0.15">
      <c r="O999" s="10" t="e">
        <f>IF(OR(AND(#REF!="知的",#REF!="陸上"),R999="×"),Q999,P999)</f>
        <v>#REF!</v>
      </c>
      <c r="P999" s="10" t="str">
        <f>IFERROR(IF(#REF!="ﾎﾞｳﾘﾝｸﾞ","◎",IF(OR(#REF!="陸上",#REF!="水泳",#REF!="卓球",#REF!="ﾎﾞｯﾁｬ",#REF!="ﾌﾗｲﾝｸﾞﾃﾞｨｽｸ",#REF!="ｱｰﾁｪﾘｰ",#REF!="砲丸投4.0kg"),INDEX(判定,MATCH(リスト!X999,縦リスト,0),MATCH(#REF!,横リスト,0)),"")),"×")</f>
        <v>×</v>
      </c>
      <c r="Q999" s="10" t="e">
        <f>IF(#REF!="","",IFERROR(IF(AND(#REF!="知的",#REF!="陸上"),INDEX(判定２,MATCH(リスト!Z999,縦リスト２,0),MATCH(#REF!,横リスト,0)),"×"),""))</f>
        <v>#REF!</v>
      </c>
      <c r="R999" s="10" t="str">
        <f>IFERROR(IF(AND(#REF!="精神",#REF!="陸上"),INDEX(判定２,MATCH(リスト!Z999,縦リスト２,0),MATCH(M999,横リスト,0)),""),"×")</f>
        <v>×</v>
      </c>
      <c r="S999" s="10" t="e">
        <f>IF(OR(AND(#REF!="知的",#REF!="陸上"),R999="×"),Q999,P999)</f>
        <v>#REF!</v>
      </c>
      <c r="T999" s="8" t="str">
        <f t="shared" si="15"/>
        <v>　</v>
      </c>
      <c r="X99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999" s="272"/>
      <c r="Z999" s="272" t="e">
        <f>#REF!&amp;#REF!</f>
        <v>#REF!</v>
      </c>
      <c r="AA999" s="272"/>
    </row>
    <row r="1000" spans="15:27" ht="14.25" x14ac:dyDescent="0.15">
      <c r="O1000" s="10" t="e">
        <f>IF(OR(AND(#REF!="知的",#REF!="陸上"),R1000="×"),Q1000,P1000)</f>
        <v>#REF!</v>
      </c>
      <c r="P1000" s="10" t="str">
        <f>IFERROR(IF(#REF!="ﾎﾞｳﾘﾝｸﾞ","◎",IF(OR(#REF!="陸上",#REF!="水泳",#REF!="卓球",#REF!="ﾎﾞｯﾁｬ",#REF!="ﾌﾗｲﾝｸﾞﾃﾞｨｽｸ",#REF!="ｱｰﾁｪﾘｰ",#REF!="砲丸投4.0kg"),INDEX(判定,MATCH(リスト!X1000,縦リスト,0),MATCH(#REF!,横リスト,0)),"")),"×")</f>
        <v>×</v>
      </c>
      <c r="Q1000" s="10" t="e">
        <f>IF(#REF!="","",IFERROR(IF(AND(#REF!="知的",#REF!="陸上"),INDEX(判定２,MATCH(リスト!Z1000,縦リスト２,0),MATCH(#REF!,横リスト,0)),"×"),""))</f>
        <v>#REF!</v>
      </c>
      <c r="R1000" s="10" t="str">
        <f>IFERROR(IF(AND(#REF!="精神",#REF!="陸上"),INDEX(判定２,MATCH(リスト!Z1000,縦リスト２,0),MATCH(M1000,横リスト,0)),""),"×")</f>
        <v>×</v>
      </c>
      <c r="S1000" s="10" t="e">
        <f>IF(OR(AND(#REF!="知的",#REF!="陸上"),R1000="×"),Q1000,P1000)</f>
        <v>#REF!</v>
      </c>
      <c r="T1000" s="8" t="str">
        <f t="shared" si="15"/>
        <v>　</v>
      </c>
      <c r="X100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00" s="272"/>
      <c r="Z1000" s="272" t="e">
        <f>#REF!&amp;#REF!</f>
        <v>#REF!</v>
      </c>
      <c r="AA1000" s="272"/>
    </row>
    <row r="1001" spans="15:27" ht="14.25" x14ac:dyDescent="0.15">
      <c r="O1001" s="10" t="e">
        <f>IF(OR(AND(#REF!="知的",#REF!="陸上"),R1001="×"),Q1001,P1001)</f>
        <v>#REF!</v>
      </c>
      <c r="P1001" s="10" t="str">
        <f>IFERROR(IF(#REF!="ﾎﾞｳﾘﾝｸﾞ","◎",IF(OR(#REF!="陸上",#REF!="水泳",#REF!="卓球",#REF!="ﾎﾞｯﾁｬ",#REF!="ﾌﾗｲﾝｸﾞﾃﾞｨｽｸ",#REF!="ｱｰﾁｪﾘｰ",#REF!="砲丸投4.0kg"),INDEX(判定,MATCH(リスト!X1001,縦リスト,0),MATCH(#REF!,横リスト,0)),"")),"×")</f>
        <v>×</v>
      </c>
      <c r="Q1001" s="10" t="e">
        <f>IF(#REF!="","",IFERROR(IF(AND(#REF!="知的",#REF!="陸上"),INDEX(判定２,MATCH(リスト!Z1001,縦リスト２,0),MATCH(#REF!,横リスト,0)),"×"),""))</f>
        <v>#REF!</v>
      </c>
      <c r="R1001" s="10" t="str">
        <f>IFERROR(IF(AND(#REF!="精神",#REF!="陸上"),INDEX(判定２,MATCH(リスト!Z1001,縦リスト２,0),MATCH(M1001,横リスト,0)),""),"×")</f>
        <v>×</v>
      </c>
      <c r="S1001" s="10" t="e">
        <f>IF(OR(AND(#REF!="知的",#REF!="陸上"),R1001="×"),Q1001,P1001)</f>
        <v>#REF!</v>
      </c>
      <c r="T1001" s="8" t="str">
        <f t="shared" si="15"/>
        <v>　</v>
      </c>
      <c r="X100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01" s="272"/>
      <c r="Z1001" s="272" t="e">
        <f>#REF!&amp;#REF!</f>
        <v>#REF!</v>
      </c>
      <c r="AA1001" s="272"/>
    </row>
    <row r="1002" spans="15:27" ht="14.25" x14ac:dyDescent="0.15">
      <c r="O1002" s="10" t="e">
        <f>IF(OR(AND(#REF!="知的",#REF!="陸上"),R1002="×"),Q1002,P1002)</f>
        <v>#REF!</v>
      </c>
      <c r="P1002" s="10" t="str">
        <f>IFERROR(IF(#REF!="ﾎﾞｳﾘﾝｸﾞ","◎",IF(OR(#REF!="陸上",#REF!="水泳",#REF!="卓球",#REF!="ﾎﾞｯﾁｬ",#REF!="ﾌﾗｲﾝｸﾞﾃﾞｨｽｸ",#REF!="ｱｰﾁｪﾘｰ",#REF!="砲丸投4.0kg"),INDEX(判定,MATCH(リスト!X1002,縦リスト,0),MATCH(#REF!,横リスト,0)),"")),"×")</f>
        <v>×</v>
      </c>
      <c r="Q1002" s="10" t="e">
        <f>IF(#REF!="","",IFERROR(IF(AND(#REF!="知的",#REF!="陸上"),INDEX(判定２,MATCH(リスト!Z1002,縦リスト２,0),MATCH(#REF!,横リスト,0)),"×"),""))</f>
        <v>#REF!</v>
      </c>
      <c r="R1002" s="10" t="str">
        <f>IFERROR(IF(AND(#REF!="精神",#REF!="陸上"),INDEX(判定２,MATCH(リスト!Z1002,縦リスト２,0),MATCH(M1002,横リスト,0)),""),"×")</f>
        <v>×</v>
      </c>
      <c r="S1002" s="10" t="e">
        <f>IF(OR(AND(#REF!="知的",#REF!="陸上"),R1002="×"),Q1002,P1002)</f>
        <v>#REF!</v>
      </c>
      <c r="T1002" s="8" t="str">
        <f t="shared" si="15"/>
        <v>　</v>
      </c>
      <c r="X100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02" s="272"/>
      <c r="Z1002" s="272" t="e">
        <f>#REF!&amp;#REF!</f>
        <v>#REF!</v>
      </c>
      <c r="AA1002" s="272"/>
    </row>
    <row r="1003" spans="15:27" ht="14.25" x14ac:dyDescent="0.15">
      <c r="O1003" s="10" t="e">
        <f>IF(OR(AND(#REF!="知的",#REF!="陸上"),R1003="×"),Q1003,P1003)</f>
        <v>#REF!</v>
      </c>
      <c r="P1003" s="10" t="str">
        <f>IFERROR(IF(#REF!="ﾎﾞｳﾘﾝｸﾞ","◎",IF(OR(#REF!="陸上",#REF!="水泳",#REF!="卓球",#REF!="ﾎﾞｯﾁｬ",#REF!="ﾌﾗｲﾝｸﾞﾃﾞｨｽｸ",#REF!="ｱｰﾁｪﾘｰ",#REF!="砲丸投4.0kg"),INDEX(判定,MATCH(リスト!X1003,縦リスト,0),MATCH(#REF!,横リスト,0)),"")),"×")</f>
        <v>×</v>
      </c>
      <c r="Q1003" s="10" t="e">
        <f>IF(#REF!="","",IFERROR(IF(AND(#REF!="知的",#REF!="陸上"),INDEX(判定２,MATCH(リスト!Z1003,縦リスト２,0),MATCH(#REF!,横リスト,0)),"×"),""))</f>
        <v>#REF!</v>
      </c>
      <c r="R1003" s="10" t="str">
        <f>IFERROR(IF(AND(#REF!="精神",#REF!="陸上"),INDEX(判定２,MATCH(リスト!Z1003,縦リスト２,0),MATCH(M1003,横リスト,0)),""),"×")</f>
        <v>×</v>
      </c>
      <c r="S1003" s="10" t="e">
        <f>IF(OR(AND(#REF!="知的",#REF!="陸上"),R1003="×"),Q1003,P1003)</f>
        <v>#REF!</v>
      </c>
      <c r="T1003" s="8" t="str">
        <f t="shared" si="15"/>
        <v>　</v>
      </c>
      <c r="X100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03" s="272"/>
      <c r="Z1003" s="272" t="e">
        <f>#REF!&amp;#REF!</f>
        <v>#REF!</v>
      </c>
      <c r="AA1003" s="272"/>
    </row>
    <row r="1004" spans="15:27" ht="14.25" x14ac:dyDescent="0.15">
      <c r="O1004" s="10" t="e">
        <f>IF(OR(AND(#REF!="知的",#REF!="陸上"),R1004="×"),Q1004,P1004)</f>
        <v>#REF!</v>
      </c>
      <c r="P1004" s="10" t="str">
        <f>IFERROR(IF(#REF!="ﾎﾞｳﾘﾝｸﾞ","◎",IF(OR(#REF!="陸上",#REF!="水泳",#REF!="卓球",#REF!="ﾎﾞｯﾁｬ",#REF!="ﾌﾗｲﾝｸﾞﾃﾞｨｽｸ",#REF!="ｱｰﾁｪﾘｰ",#REF!="砲丸投4.0kg"),INDEX(判定,MATCH(リスト!X1004,縦リスト,0),MATCH(#REF!,横リスト,0)),"")),"×")</f>
        <v>×</v>
      </c>
      <c r="Q1004" s="10" t="e">
        <f>IF(#REF!="","",IFERROR(IF(AND(#REF!="知的",#REF!="陸上"),INDEX(判定２,MATCH(リスト!Z1004,縦リスト２,0),MATCH(#REF!,横リスト,0)),"×"),""))</f>
        <v>#REF!</v>
      </c>
      <c r="R1004" s="10" t="str">
        <f>IFERROR(IF(AND(#REF!="精神",#REF!="陸上"),INDEX(判定２,MATCH(リスト!Z1004,縦リスト２,0),MATCH(M1004,横リスト,0)),""),"×")</f>
        <v>×</v>
      </c>
      <c r="S1004" s="10" t="e">
        <f>IF(OR(AND(#REF!="知的",#REF!="陸上"),R1004="×"),Q1004,P1004)</f>
        <v>#REF!</v>
      </c>
      <c r="T1004" s="8" t="str">
        <f t="shared" si="15"/>
        <v>　</v>
      </c>
      <c r="X100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04" s="272"/>
      <c r="Z1004" s="272" t="e">
        <f>#REF!&amp;#REF!</f>
        <v>#REF!</v>
      </c>
      <c r="AA1004" s="272"/>
    </row>
    <row r="1005" spans="15:27" ht="14.25" x14ac:dyDescent="0.15">
      <c r="O1005" s="10" t="e">
        <f>IF(OR(AND(#REF!="知的",#REF!="陸上"),R1005="×"),Q1005,P1005)</f>
        <v>#REF!</v>
      </c>
      <c r="P1005" s="10" t="str">
        <f>IFERROR(IF(#REF!="ﾎﾞｳﾘﾝｸﾞ","◎",IF(OR(#REF!="陸上",#REF!="水泳",#REF!="卓球",#REF!="ﾎﾞｯﾁｬ",#REF!="ﾌﾗｲﾝｸﾞﾃﾞｨｽｸ",#REF!="ｱｰﾁｪﾘｰ",#REF!="砲丸投4.0kg"),INDEX(判定,MATCH(リスト!X1005,縦リスト,0),MATCH(#REF!,横リスト,0)),"")),"×")</f>
        <v>×</v>
      </c>
      <c r="Q1005" s="10" t="e">
        <f>IF(#REF!="","",IFERROR(IF(AND(#REF!="知的",#REF!="陸上"),INDEX(判定２,MATCH(リスト!Z1005,縦リスト２,0),MATCH(#REF!,横リスト,0)),"×"),""))</f>
        <v>#REF!</v>
      </c>
      <c r="R1005" s="10" t="str">
        <f>IFERROR(IF(AND(#REF!="精神",#REF!="陸上"),INDEX(判定２,MATCH(リスト!Z1005,縦リスト２,0),MATCH(M1005,横リスト,0)),""),"×")</f>
        <v>×</v>
      </c>
      <c r="S1005" s="10" t="e">
        <f>IF(OR(AND(#REF!="知的",#REF!="陸上"),R1005="×"),Q1005,P1005)</f>
        <v>#REF!</v>
      </c>
      <c r="T1005" s="8" t="str">
        <f t="shared" si="15"/>
        <v>　</v>
      </c>
      <c r="X100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05" s="272"/>
      <c r="Z1005" s="272" t="e">
        <f>#REF!&amp;#REF!</f>
        <v>#REF!</v>
      </c>
      <c r="AA1005" s="272"/>
    </row>
    <row r="1006" spans="15:27" ht="14.25" x14ac:dyDescent="0.15">
      <c r="O1006" s="10" t="e">
        <f>IF(OR(AND(#REF!="知的",#REF!="陸上"),R1006="×"),Q1006,P1006)</f>
        <v>#REF!</v>
      </c>
      <c r="P1006" s="10" t="str">
        <f>IFERROR(IF(#REF!="ﾎﾞｳﾘﾝｸﾞ","◎",IF(OR(#REF!="陸上",#REF!="水泳",#REF!="卓球",#REF!="ﾎﾞｯﾁｬ",#REF!="ﾌﾗｲﾝｸﾞﾃﾞｨｽｸ",#REF!="ｱｰﾁｪﾘｰ",#REF!="砲丸投4.0kg"),INDEX(判定,MATCH(リスト!X1006,縦リスト,0),MATCH(#REF!,横リスト,0)),"")),"×")</f>
        <v>×</v>
      </c>
      <c r="Q1006" s="10" t="e">
        <f>IF(#REF!="","",IFERROR(IF(AND(#REF!="知的",#REF!="陸上"),INDEX(判定２,MATCH(リスト!Z1006,縦リスト２,0),MATCH(#REF!,横リスト,0)),"×"),""))</f>
        <v>#REF!</v>
      </c>
      <c r="R1006" s="10" t="str">
        <f>IFERROR(IF(AND(#REF!="精神",#REF!="陸上"),INDEX(判定２,MATCH(リスト!Z1006,縦リスト２,0),MATCH(M1006,横リスト,0)),""),"×")</f>
        <v>×</v>
      </c>
      <c r="S1006" s="10" t="e">
        <f>IF(OR(AND(#REF!="知的",#REF!="陸上"),R1006="×"),Q1006,P1006)</f>
        <v>#REF!</v>
      </c>
      <c r="T1006" s="8" t="str">
        <f t="shared" si="15"/>
        <v>　</v>
      </c>
      <c r="X100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06" s="272"/>
      <c r="Z1006" s="272" t="e">
        <f>#REF!&amp;#REF!</f>
        <v>#REF!</v>
      </c>
      <c r="AA1006" s="272"/>
    </row>
    <row r="1007" spans="15:27" ht="14.25" x14ac:dyDescent="0.15">
      <c r="O1007" s="10" t="e">
        <f>IF(OR(AND(#REF!="知的",#REF!="陸上"),R1007="×"),Q1007,P1007)</f>
        <v>#REF!</v>
      </c>
      <c r="P1007" s="10" t="str">
        <f>IFERROR(IF(#REF!="ﾎﾞｳﾘﾝｸﾞ","◎",IF(OR(#REF!="陸上",#REF!="水泳",#REF!="卓球",#REF!="ﾎﾞｯﾁｬ",#REF!="ﾌﾗｲﾝｸﾞﾃﾞｨｽｸ",#REF!="ｱｰﾁｪﾘｰ",#REF!="砲丸投4.0kg"),INDEX(判定,MATCH(リスト!X1007,縦リスト,0),MATCH(#REF!,横リスト,0)),"")),"×")</f>
        <v>×</v>
      </c>
      <c r="Q1007" s="10" t="e">
        <f>IF(#REF!="","",IFERROR(IF(AND(#REF!="知的",#REF!="陸上"),INDEX(判定２,MATCH(リスト!Z1007,縦リスト２,0),MATCH(#REF!,横リスト,0)),"×"),""))</f>
        <v>#REF!</v>
      </c>
      <c r="R1007" s="10" t="str">
        <f>IFERROR(IF(AND(#REF!="精神",#REF!="陸上"),INDEX(判定２,MATCH(リスト!Z1007,縦リスト２,0),MATCH(M1007,横リスト,0)),""),"×")</f>
        <v>×</v>
      </c>
      <c r="S1007" s="10" t="e">
        <f>IF(OR(AND(#REF!="知的",#REF!="陸上"),R1007="×"),Q1007,P1007)</f>
        <v>#REF!</v>
      </c>
      <c r="T1007" s="8" t="str">
        <f t="shared" si="15"/>
        <v>　</v>
      </c>
      <c r="X100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07" s="272"/>
      <c r="Z1007" s="272" t="e">
        <f>#REF!&amp;#REF!</f>
        <v>#REF!</v>
      </c>
      <c r="AA1007" s="272"/>
    </row>
    <row r="1008" spans="15:27" ht="14.25" x14ac:dyDescent="0.15">
      <c r="O1008" s="10" t="e">
        <f>IF(OR(AND(#REF!="知的",#REF!="陸上"),R1008="×"),Q1008,P1008)</f>
        <v>#REF!</v>
      </c>
      <c r="P1008" s="10" t="str">
        <f>IFERROR(IF(#REF!="ﾎﾞｳﾘﾝｸﾞ","◎",IF(OR(#REF!="陸上",#REF!="水泳",#REF!="卓球",#REF!="ﾎﾞｯﾁｬ",#REF!="ﾌﾗｲﾝｸﾞﾃﾞｨｽｸ",#REF!="ｱｰﾁｪﾘｰ",#REF!="砲丸投4.0kg"),INDEX(判定,MATCH(リスト!X1008,縦リスト,0),MATCH(#REF!,横リスト,0)),"")),"×")</f>
        <v>×</v>
      </c>
      <c r="Q1008" s="10" t="e">
        <f>IF(#REF!="","",IFERROR(IF(AND(#REF!="知的",#REF!="陸上"),INDEX(判定２,MATCH(リスト!Z1008,縦リスト２,0),MATCH(#REF!,横リスト,0)),"×"),""))</f>
        <v>#REF!</v>
      </c>
      <c r="R1008" s="10" t="str">
        <f>IFERROR(IF(AND(#REF!="精神",#REF!="陸上"),INDEX(判定２,MATCH(リスト!Z1008,縦リスト２,0),MATCH(M1008,横リスト,0)),""),"×")</f>
        <v>×</v>
      </c>
      <c r="S1008" s="10" t="e">
        <f>IF(OR(AND(#REF!="知的",#REF!="陸上"),R1008="×"),Q1008,P1008)</f>
        <v>#REF!</v>
      </c>
      <c r="T1008" s="8" t="str">
        <f t="shared" si="15"/>
        <v>　</v>
      </c>
      <c r="X100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08" s="272"/>
      <c r="Z1008" s="272" t="e">
        <f>#REF!&amp;#REF!</f>
        <v>#REF!</v>
      </c>
      <c r="AA1008" s="272"/>
    </row>
    <row r="1009" spans="15:27" ht="14.25" x14ac:dyDescent="0.15">
      <c r="O1009" s="10" t="e">
        <f>IF(OR(AND(#REF!="知的",#REF!="陸上"),R1009="×"),Q1009,P1009)</f>
        <v>#REF!</v>
      </c>
      <c r="P1009" s="10" t="str">
        <f>IFERROR(IF(#REF!="ﾎﾞｳﾘﾝｸﾞ","◎",IF(OR(#REF!="陸上",#REF!="水泳",#REF!="卓球",#REF!="ﾎﾞｯﾁｬ",#REF!="ﾌﾗｲﾝｸﾞﾃﾞｨｽｸ",#REF!="ｱｰﾁｪﾘｰ",#REF!="砲丸投4.0kg"),INDEX(判定,MATCH(リスト!X1009,縦リスト,0),MATCH(#REF!,横リスト,0)),"")),"×")</f>
        <v>×</v>
      </c>
      <c r="Q1009" s="10" t="e">
        <f>IF(#REF!="","",IFERROR(IF(AND(#REF!="知的",#REF!="陸上"),INDEX(判定２,MATCH(リスト!Z1009,縦リスト２,0),MATCH(#REF!,横リスト,0)),"×"),""))</f>
        <v>#REF!</v>
      </c>
      <c r="R1009" s="10" t="str">
        <f>IFERROR(IF(AND(#REF!="精神",#REF!="陸上"),INDEX(判定２,MATCH(リスト!Z1009,縦リスト２,0),MATCH(M1009,横リスト,0)),""),"×")</f>
        <v>×</v>
      </c>
      <c r="S1009" s="10" t="e">
        <f>IF(OR(AND(#REF!="知的",#REF!="陸上"),R1009="×"),Q1009,P1009)</f>
        <v>#REF!</v>
      </c>
      <c r="T1009" s="8" t="str">
        <f t="shared" si="15"/>
        <v>　</v>
      </c>
      <c r="X100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09" s="272"/>
      <c r="Z1009" s="272" t="e">
        <f>#REF!&amp;#REF!</f>
        <v>#REF!</v>
      </c>
      <c r="AA1009" s="272"/>
    </row>
    <row r="1010" spans="15:27" ht="14.25" x14ac:dyDescent="0.15">
      <c r="O1010" s="10" t="e">
        <f>IF(OR(AND(#REF!="知的",#REF!="陸上"),R1010="×"),Q1010,P1010)</f>
        <v>#REF!</v>
      </c>
      <c r="P1010" s="10" t="str">
        <f>IFERROR(IF(#REF!="ﾎﾞｳﾘﾝｸﾞ","◎",IF(OR(#REF!="陸上",#REF!="水泳",#REF!="卓球",#REF!="ﾎﾞｯﾁｬ",#REF!="ﾌﾗｲﾝｸﾞﾃﾞｨｽｸ",#REF!="ｱｰﾁｪﾘｰ",#REF!="砲丸投4.0kg"),INDEX(判定,MATCH(リスト!X1010,縦リスト,0),MATCH(#REF!,横リスト,0)),"")),"×")</f>
        <v>×</v>
      </c>
      <c r="Q1010" s="10" t="e">
        <f>IF(#REF!="","",IFERROR(IF(AND(#REF!="知的",#REF!="陸上"),INDEX(判定２,MATCH(リスト!Z1010,縦リスト２,0),MATCH(#REF!,横リスト,0)),"×"),""))</f>
        <v>#REF!</v>
      </c>
      <c r="R1010" s="10" t="str">
        <f>IFERROR(IF(AND(#REF!="精神",#REF!="陸上"),INDEX(判定２,MATCH(リスト!Z1010,縦リスト２,0),MATCH(M1010,横リスト,0)),""),"×")</f>
        <v>×</v>
      </c>
      <c r="S1010" s="10" t="e">
        <f>IF(OR(AND(#REF!="知的",#REF!="陸上"),R1010="×"),Q1010,P1010)</f>
        <v>#REF!</v>
      </c>
      <c r="T1010" s="8" t="str">
        <f t="shared" si="15"/>
        <v>　</v>
      </c>
      <c r="X101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10" s="272"/>
      <c r="Z1010" s="272" t="e">
        <f>#REF!&amp;#REF!</f>
        <v>#REF!</v>
      </c>
      <c r="AA1010" s="272"/>
    </row>
    <row r="1011" spans="15:27" ht="14.25" x14ac:dyDescent="0.15">
      <c r="O1011" s="10" t="e">
        <f>IF(OR(AND(#REF!="知的",#REF!="陸上"),R1011="×"),Q1011,P1011)</f>
        <v>#REF!</v>
      </c>
      <c r="P1011" s="10" t="str">
        <f>IFERROR(IF(#REF!="ﾎﾞｳﾘﾝｸﾞ","◎",IF(OR(#REF!="陸上",#REF!="水泳",#REF!="卓球",#REF!="ﾎﾞｯﾁｬ",#REF!="ﾌﾗｲﾝｸﾞﾃﾞｨｽｸ",#REF!="ｱｰﾁｪﾘｰ",#REF!="砲丸投4.0kg"),INDEX(判定,MATCH(リスト!X1011,縦リスト,0),MATCH(#REF!,横リスト,0)),"")),"×")</f>
        <v>×</v>
      </c>
      <c r="Q1011" s="10" t="e">
        <f>IF(#REF!="","",IFERROR(IF(AND(#REF!="知的",#REF!="陸上"),INDEX(判定２,MATCH(リスト!Z1011,縦リスト２,0),MATCH(#REF!,横リスト,0)),"×"),""))</f>
        <v>#REF!</v>
      </c>
      <c r="R1011" s="10" t="str">
        <f>IFERROR(IF(AND(#REF!="精神",#REF!="陸上"),INDEX(判定２,MATCH(リスト!Z1011,縦リスト２,0),MATCH(M1011,横リスト,0)),""),"×")</f>
        <v>×</v>
      </c>
      <c r="S1011" s="10" t="e">
        <f>IF(OR(AND(#REF!="知的",#REF!="陸上"),R1011="×"),Q1011,P1011)</f>
        <v>#REF!</v>
      </c>
      <c r="T1011" s="8" t="str">
        <f t="shared" si="15"/>
        <v>　</v>
      </c>
      <c r="X101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11" s="272"/>
      <c r="Z1011" s="272" t="e">
        <f>#REF!&amp;#REF!</f>
        <v>#REF!</v>
      </c>
      <c r="AA1011" s="272"/>
    </row>
    <row r="1012" spans="15:27" ht="14.25" x14ac:dyDescent="0.15">
      <c r="O1012" s="10" t="e">
        <f>IF(OR(AND(#REF!="知的",#REF!="陸上"),R1012="×"),Q1012,P1012)</f>
        <v>#REF!</v>
      </c>
      <c r="P1012" s="10" t="str">
        <f>IFERROR(IF(#REF!="ﾎﾞｳﾘﾝｸﾞ","◎",IF(OR(#REF!="陸上",#REF!="水泳",#REF!="卓球",#REF!="ﾎﾞｯﾁｬ",#REF!="ﾌﾗｲﾝｸﾞﾃﾞｨｽｸ",#REF!="ｱｰﾁｪﾘｰ",#REF!="砲丸投4.0kg"),INDEX(判定,MATCH(リスト!X1012,縦リスト,0),MATCH(#REF!,横リスト,0)),"")),"×")</f>
        <v>×</v>
      </c>
      <c r="Q1012" s="10" t="e">
        <f>IF(#REF!="","",IFERROR(IF(AND(#REF!="知的",#REF!="陸上"),INDEX(判定２,MATCH(リスト!Z1012,縦リスト２,0),MATCH(#REF!,横リスト,0)),"×"),""))</f>
        <v>#REF!</v>
      </c>
      <c r="R1012" s="10" t="str">
        <f>IFERROR(IF(AND(#REF!="精神",#REF!="陸上"),INDEX(判定２,MATCH(リスト!Z1012,縦リスト２,0),MATCH(M1012,横リスト,0)),""),"×")</f>
        <v>×</v>
      </c>
      <c r="S1012" s="10" t="e">
        <f>IF(OR(AND(#REF!="知的",#REF!="陸上"),R1012="×"),Q1012,P1012)</f>
        <v>#REF!</v>
      </c>
      <c r="T1012" s="8" t="str">
        <f t="shared" si="15"/>
        <v>　</v>
      </c>
      <c r="X101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12" s="272"/>
      <c r="Z1012" s="272" t="e">
        <f>#REF!&amp;#REF!</f>
        <v>#REF!</v>
      </c>
      <c r="AA1012" s="272"/>
    </row>
    <row r="1013" spans="15:27" ht="14.25" x14ac:dyDescent="0.15">
      <c r="O1013" s="10" t="e">
        <f>IF(OR(AND(#REF!="知的",#REF!="陸上"),R1013="×"),Q1013,P1013)</f>
        <v>#REF!</v>
      </c>
      <c r="P1013" s="10" t="str">
        <f>IFERROR(IF(#REF!="ﾎﾞｳﾘﾝｸﾞ","◎",IF(OR(#REF!="陸上",#REF!="水泳",#REF!="卓球",#REF!="ﾎﾞｯﾁｬ",#REF!="ﾌﾗｲﾝｸﾞﾃﾞｨｽｸ",#REF!="ｱｰﾁｪﾘｰ",#REF!="砲丸投4.0kg"),INDEX(判定,MATCH(リスト!X1013,縦リスト,0),MATCH(#REF!,横リスト,0)),"")),"×")</f>
        <v>×</v>
      </c>
      <c r="Q1013" s="10" t="e">
        <f>IF(#REF!="","",IFERROR(IF(AND(#REF!="知的",#REF!="陸上"),INDEX(判定２,MATCH(リスト!Z1013,縦リスト２,0),MATCH(#REF!,横リスト,0)),"×"),""))</f>
        <v>#REF!</v>
      </c>
      <c r="R1013" s="10" t="str">
        <f>IFERROR(IF(AND(#REF!="精神",#REF!="陸上"),INDEX(判定２,MATCH(リスト!Z1013,縦リスト２,0),MATCH(M1013,横リスト,0)),""),"×")</f>
        <v>×</v>
      </c>
      <c r="S1013" s="10" t="e">
        <f>IF(OR(AND(#REF!="知的",#REF!="陸上"),R1013="×"),Q1013,P1013)</f>
        <v>#REF!</v>
      </c>
      <c r="T1013" s="8" t="str">
        <f t="shared" si="15"/>
        <v>　</v>
      </c>
      <c r="X101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13" s="272"/>
      <c r="Z1013" s="272" t="e">
        <f>#REF!&amp;#REF!</f>
        <v>#REF!</v>
      </c>
      <c r="AA1013" s="272"/>
    </row>
    <row r="1014" spans="15:27" ht="14.25" x14ac:dyDescent="0.15">
      <c r="O1014" s="10" t="e">
        <f>IF(OR(AND(#REF!="知的",#REF!="陸上"),R1014="×"),Q1014,P1014)</f>
        <v>#REF!</v>
      </c>
      <c r="P1014" s="10" t="str">
        <f>IFERROR(IF(#REF!="ﾎﾞｳﾘﾝｸﾞ","◎",IF(OR(#REF!="陸上",#REF!="水泳",#REF!="卓球",#REF!="ﾎﾞｯﾁｬ",#REF!="ﾌﾗｲﾝｸﾞﾃﾞｨｽｸ",#REF!="ｱｰﾁｪﾘｰ",#REF!="砲丸投4.0kg"),INDEX(判定,MATCH(リスト!X1014,縦リスト,0),MATCH(#REF!,横リスト,0)),"")),"×")</f>
        <v>×</v>
      </c>
      <c r="Q1014" s="10" t="e">
        <f>IF(#REF!="","",IFERROR(IF(AND(#REF!="知的",#REF!="陸上"),INDEX(判定２,MATCH(リスト!Z1014,縦リスト２,0),MATCH(#REF!,横リスト,0)),"×"),""))</f>
        <v>#REF!</v>
      </c>
      <c r="R1014" s="10" t="str">
        <f>IFERROR(IF(AND(#REF!="精神",#REF!="陸上"),INDEX(判定２,MATCH(リスト!Z1014,縦リスト２,0),MATCH(M1014,横リスト,0)),""),"×")</f>
        <v>×</v>
      </c>
      <c r="S1014" s="10" t="e">
        <f>IF(OR(AND(#REF!="知的",#REF!="陸上"),R1014="×"),Q1014,P1014)</f>
        <v>#REF!</v>
      </c>
      <c r="T1014" s="8" t="str">
        <f t="shared" si="15"/>
        <v>　</v>
      </c>
      <c r="X101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14" s="272"/>
      <c r="Z1014" s="272" t="e">
        <f>#REF!&amp;#REF!</f>
        <v>#REF!</v>
      </c>
      <c r="AA1014" s="272"/>
    </row>
    <row r="1015" spans="15:27" ht="14.25" x14ac:dyDescent="0.15">
      <c r="O1015" s="10" t="e">
        <f>IF(OR(AND(#REF!="知的",#REF!="陸上"),R1015="×"),Q1015,P1015)</f>
        <v>#REF!</v>
      </c>
      <c r="P1015" s="10" t="str">
        <f>IFERROR(IF(#REF!="ﾎﾞｳﾘﾝｸﾞ","◎",IF(OR(#REF!="陸上",#REF!="水泳",#REF!="卓球",#REF!="ﾎﾞｯﾁｬ",#REF!="ﾌﾗｲﾝｸﾞﾃﾞｨｽｸ",#REF!="ｱｰﾁｪﾘｰ",#REF!="砲丸投4.0kg"),INDEX(判定,MATCH(リスト!X1015,縦リスト,0),MATCH(#REF!,横リスト,0)),"")),"×")</f>
        <v>×</v>
      </c>
      <c r="Q1015" s="10" t="e">
        <f>IF(#REF!="","",IFERROR(IF(AND(#REF!="知的",#REF!="陸上"),INDEX(判定２,MATCH(リスト!Z1015,縦リスト２,0),MATCH(#REF!,横リスト,0)),"×"),""))</f>
        <v>#REF!</v>
      </c>
      <c r="R1015" s="10" t="str">
        <f>IFERROR(IF(AND(#REF!="精神",#REF!="陸上"),INDEX(判定２,MATCH(リスト!Z1015,縦リスト２,0),MATCH(M1015,横リスト,0)),""),"×")</f>
        <v>×</v>
      </c>
      <c r="S1015" s="10" t="e">
        <f>IF(OR(AND(#REF!="知的",#REF!="陸上"),R1015="×"),Q1015,P1015)</f>
        <v>#REF!</v>
      </c>
      <c r="T1015" s="8" t="str">
        <f t="shared" si="15"/>
        <v>　</v>
      </c>
      <c r="X101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15" s="272"/>
      <c r="Z1015" s="272" t="e">
        <f>#REF!&amp;#REF!</f>
        <v>#REF!</v>
      </c>
      <c r="AA1015" s="272"/>
    </row>
    <row r="1016" spans="15:27" ht="14.25" x14ac:dyDescent="0.15">
      <c r="O1016" s="10" t="e">
        <f>IF(OR(AND(#REF!="知的",#REF!="陸上"),R1016="×"),Q1016,P1016)</f>
        <v>#REF!</v>
      </c>
      <c r="P1016" s="10" t="str">
        <f>IFERROR(IF(#REF!="ﾎﾞｳﾘﾝｸﾞ","◎",IF(OR(#REF!="陸上",#REF!="水泳",#REF!="卓球",#REF!="ﾎﾞｯﾁｬ",#REF!="ﾌﾗｲﾝｸﾞﾃﾞｨｽｸ",#REF!="ｱｰﾁｪﾘｰ",#REF!="砲丸投4.0kg"),INDEX(判定,MATCH(リスト!X1016,縦リスト,0),MATCH(#REF!,横リスト,0)),"")),"×")</f>
        <v>×</v>
      </c>
      <c r="Q1016" s="10" t="e">
        <f>IF(#REF!="","",IFERROR(IF(AND(#REF!="知的",#REF!="陸上"),INDEX(判定２,MATCH(リスト!Z1016,縦リスト２,0),MATCH(#REF!,横リスト,0)),"×"),""))</f>
        <v>#REF!</v>
      </c>
      <c r="R1016" s="10" t="str">
        <f>IFERROR(IF(AND(#REF!="精神",#REF!="陸上"),INDEX(判定２,MATCH(リスト!Z1016,縦リスト２,0),MATCH(M1016,横リスト,0)),""),"×")</f>
        <v>×</v>
      </c>
      <c r="S1016" s="10" t="e">
        <f>IF(OR(AND(#REF!="知的",#REF!="陸上"),R1016="×"),Q1016,P1016)</f>
        <v>#REF!</v>
      </c>
      <c r="T1016" s="8" t="str">
        <f t="shared" si="15"/>
        <v>　</v>
      </c>
      <c r="X101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16" s="272"/>
      <c r="Z1016" s="272" t="e">
        <f>#REF!&amp;#REF!</f>
        <v>#REF!</v>
      </c>
      <c r="AA1016" s="272"/>
    </row>
    <row r="1017" spans="15:27" ht="14.25" x14ac:dyDescent="0.15">
      <c r="O1017" s="10" t="e">
        <f>IF(OR(AND(#REF!="知的",#REF!="陸上"),R1017="×"),Q1017,P1017)</f>
        <v>#REF!</v>
      </c>
      <c r="P1017" s="10" t="str">
        <f>IFERROR(IF(#REF!="ﾎﾞｳﾘﾝｸﾞ","◎",IF(OR(#REF!="陸上",#REF!="水泳",#REF!="卓球",#REF!="ﾎﾞｯﾁｬ",#REF!="ﾌﾗｲﾝｸﾞﾃﾞｨｽｸ",#REF!="ｱｰﾁｪﾘｰ",#REF!="砲丸投4.0kg"),INDEX(判定,MATCH(リスト!X1017,縦リスト,0),MATCH(#REF!,横リスト,0)),"")),"×")</f>
        <v>×</v>
      </c>
      <c r="Q1017" s="10" t="e">
        <f>IF(#REF!="","",IFERROR(IF(AND(#REF!="知的",#REF!="陸上"),INDEX(判定２,MATCH(リスト!Z1017,縦リスト２,0),MATCH(#REF!,横リスト,0)),"×"),""))</f>
        <v>#REF!</v>
      </c>
      <c r="R1017" s="10" t="str">
        <f>IFERROR(IF(AND(#REF!="精神",#REF!="陸上"),INDEX(判定２,MATCH(リスト!Z1017,縦リスト２,0),MATCH(M1017,横リスト,0)),""),"×")</f>
        <v>×</v>
      </c>
      <c r="S1017" s="10" t="e">
        <f>IF(OR(AND(#REF!="知的",#REF!="陸上"),R1017="×"),Q1017,P1017)</f>
        <v>#REF!</v>
      </c>
      <c r="T1017" s="8" t="str">
        <f t="shared" si="15"/>
        <v>　</v>
      </c>
      <c r="X101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17" s="272"/>
      <c r="Z1017" s="272" t="e">
        <f>#REF!&amp;#REF!</f>
        <v>#REF!</v>
      </c>
      <c r="AA1017" s="272"/>
    </row>
    <row r="1018" spans="15:27" ht="14.25" x14ac:dyDescent="0.15">
      <c r="O1018" s="10" t="e">
        <f>IF(OR(AND(#REF!="知的",#REF!="陸上"),R1018="×"),Q1018,P1018)</f>
        <v>#REF!</v>
      </c>
      <c r="P1018" s="10" t="str">
        <f>IFERROR(IF(#REF!="ﾎﾞｳﾘﾝｸﾞ","◎",IF(OR(#REF!="陸上",#REF!="水泳",#REF!="卓球",#REF!="ﾎﾞｯﾁｬ",#REF!="ﾌﾗｲﾝｸﾞﾃﾞｨｽｸ",#REF!="ｱｰﾁｪﾘｰ",#REF!="砲丸投4.0kg"),INDEX(判定,MATCH(リスト!X1018,縦リスト,0),MATCH(#REF!,横リスト,0)),"")),"×")</f>
        <v>×</v>
      </c>
      <c r="Q1018" s="10" t="e">
        <f>IF(#REF!="","",IFERROR(IF(AND(#REF!="知的",#REF!="陸上"),INDEX(判定２,MATCH(リスト!Z1018,縦リスト２,0),MATCH(#REF!,横リスト,0)),"×"),""))</f>
        <v>#REF!</v>
      </c>
      <c r="R1018" s="10" t="str">
        <f>IFERROR(IF(AND(#REF!="精神",#REF!="陸上"),INDEX(判定２,MATCH(リスト!Z1018,縦リスト２,0),MATCH(M1018,横リスト,0)),""),"×")</f>
        <v>×</v>
      </c>
      <c r="S1018" s="10" t="e">
        <f>IF(OR(AND(#REF!="知的",#REF!="陸上"),R1018="×"),Q1018,P1018)</f>
        <v>#REF!</v>
      </c>
      <c r="T1018" s="8" t="str">
        <f t="shared" si="15"/>
        <v>　</v>
      </c>
      <c r="X101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18" s="272"/>
      <c r="Z1018" s="272" t="e">
        <f>#REF!&amp;#REF!</f>
        <v>#REF!</v>
      </c>
      <c r="AA1018" s="272"/>
    </row>
    <row r="1019" spans="15:27" ht="14.25" x14ac:dyDescent="0.15">
      <c r="O1019" s="10" t="e">
        <f>IF(OR(AND(#REF!="知的",#REF!="陸上"),R1019="×"),Q1019,P1019)</f>
        <v>#REF!</v>
      </c>
      <c r="P1019" s="10" t="str">
        <f>IFERROR(IF(#REF!="ﾎﾞｳﾘﾝｸﾞ","◎",IF(OR(#REF!="陸上",#REF!="水泳",#REF!="卓球",#REF!="ﾎﾞｯﾁｬ",#REF!="ﾌﾗｲﾝｸﾞﾃﾞｨｽｸ",#REF!="ｱｰﾁｪﾘｰ",#REF!="砲丸投4.0kg"),INDEX(判定,MATCH(リスト!X1019,縦リスト,0),MATCH(#REF!,横リスト,0)),"")),"×")</f>
        <v>×</v>
      </c>
      <c r="Q1019" s="10" t="e">
        <f>IF(#REF!="","",IFERROR(IF(AND(#REF!="知的",#REF!="陸上"),INDEX(判定２,MATCH(リスト!Z1019,縦リスト２,0),MATCH(#REF!,横リスト,0)),"×"),""))</f>
        <v>#REF!</v>
      </c>
      <c r="R1019" s="10" t="str">
        <f>IFERROR(IF(AND(#REF!="精神",#REF!="陸上"),INDEX(判定２,MATCH(リスト!Z1019,縦リスト２,0),MATCH(M1019,横リスト,0)),""),"×")</f>
        <v>×</v>
      </c>
      <c r="S1019" s="10" t="e">
        <f>IF(OR(AND(#REF!="知的",#REF!="陸上"),R1019="×"),Q1019,P1019)</f>
        <v>#REF!</v>
      </c>
      <c r="T1019" s="8" t="str">
        <f t="shared" si="15"/>
        <v>　</v>
      </c>
      <c r="X101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19" s="272"/>
      <c r="Z1019" s="272" t="e">
        <f>#REF!&amp;#REF!</f>
        <v>#REF!</v>
      </c>
      <c r="AA1019" s="272"/>
    </row>
    <row r="1020" spans="15:27" ht="14.25" x14ac:dyDescent="0.15">
      <c r="O1020" s="10" t="e">
        <f>IF(OR(AND(#REF!="知的",#REF!="陸上"),R1020="×"),Q1020,P1020)</f>
        <v>#REF!</v>
      </c>
      <c r="P1020" s="10" t="str">
        <f>IFERROR(IF(#REF!="ﾎﾞｳﾘﾝｸﾞ","◎",IF(OR(#REF!="陸上",#REF!="水泳",#REF!="卓球",#REF!="ﾎﾞｯﾁｬ",#REF!="ﾌﾗｲﾝｸﾞﾃﾞｨｽｸ",#REF!="ｱｰﾁｪﾘｰ",#REF!="砲丸投4.0kg"),INDEX(判定,MATCH(リスト!X1020,縦リスト,0),MATCH(#REF!,横リスト,0)),"")),"×")</f>
        <v>×</v>
      </c>
      <c r="Q1020" s="10" t="e">
        <f>IF(#REF!="","",IFERROR(IF(AND(#REF!="知的",#REF!="陸上"),INDEX(判定２,MATCH(リスト!Z1020,縦リスト２,0),MATCH(#REF!,横リスト,0)),"×"),""))</f>
        <v>#REF!</v>
      </c>
      <c r="R1020" s="10" t="str">
        <f>IFERROR(IF(AND(#REF!="精神",#REF!="陸上"),INDEX(判定２,MATCH(リスト!Z1020,縦リスト２,0),MATCH(M1020,横リスト,0)),""),"×")</f>
        <v>×</v>
      </c>
      <c r="S1020" s="10" t="e">
        <f>IF(OR(AND(#REF!="知的",#REF!="陸上"),R1020="×"),Q1020,P1020)</f>
        <v>#REF!</v>
      </c>
      <c r="T1020" s="8" t="str">
        <f t="shared" si="15"/>
        <v>　</v>
      </c>
      <c r="X102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20" s="272"/>
      <c r="Z1020" s="272" t="e">
        <f>#REF!&amp;#REF!</f>
        <v>#REF!</v>
      </c>
      <c r="AA1020" s="272"/>
    </row>
    <row r="1021" spans="15:27" ht="14.25" x14ac:dyDescent="0.15">
      <c r="O1021" s="10" t="e">
        <f>IF(OR(AND(#REF!="知的",#REF!="陸上"),R1021="×"),Q1021,P1021)</f>
        <v>#REF!</v>
      </c>
      <c r="P1021" s="10" t="str">
        <f>IFERROR(IF(#REF!="ﾎﾞｳﾘﾝｸﾞ","◎",IF(OR(#REF!="陸上",#REF!="水泳",#REF!="卓球",#REF!="ﾎﾞｯﾁｬ",#REF!="ﾌﾗｲﾝｸﾞﾃﾞｨｽｸ",#REF!="ｱｰﾁｪﾘｰ",#REF!="砲丸投4.0kg"),INDEX(判定,MATCH(リスト!X1021,縦リスト,0),MATCH(#REF!,横リスト,0)),"")),"×")</f>
        <v>×</v>
      </c>
      <c r="Q1021" s="10" t="e">
        <f>IF(#REF!="","",IFERROR(IF(AND(#REF!="知的",#REF!="陸上"),INDEX(判定２,MATCH(リスト!Z1021,縦リスト２,0),MATCH(#REF!,横リスト,0)),"×"),""))</f>
        <v>#REF!</v>
      </c>
      <c r="R1021" s="10" t="str">
        <f>IFERROR(IF(AND(#REF!="精神",#REF!="陸上"),INDEX(判定２,MATCH(リスト!Z1021,縦リスト２,0),MATCH(M1021,横リスト,0)),""),"×")</f>
        <v>×</v>
      </c>
      <c r="S1021" s="10" t="e">
        <f>IF(OR(AND(#REF!="知的",#REF!="陸上"),R1021="×"),Q1021,P1021)</f>
        <v>#REF!</v>
      </c>
      <c r="T1021" s="8" t="str">
        <f t="shared" si="15"/>
        <v>　</v>
      </c>
      <c r="X102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21" s="272"/>
      <c r="Z1021" s="272" t="e">
        <f>#REF!&amp;#REF!</f>
        <v>#REF!</v>
      </c>
      <c r="AA1021" s="272"/>
    </row>
    <row r="1022" spans="15:27" ht="14.25" x14ac:dyDescent="0.15">
      <c r="O1022" s="10" t="e">
        <f>IF(OR(AND(#REF!="知的",#REF!="陸上"),R1022="×"),Q1022,P1022)</f>
        <v>#REF!</v>
      </c>
      <c r="P1022" s="10" t="str">
        <f>IFERROR(IF(#REF!="ﾎﾞｳﾘﾝｸﾞ","◎",IF(OR(#REF!="陸上",#REF!="水泳",#REF!="卓球",#REF!="ﾎﾞｯﾁｬ",#REF!="ﾌﾗｲﾝｸﾞﾃﾞｨｽｸ",#REF!="ｱｰﾁｪﾘｰ",#REF!="砲丸投4.0kg"),INDEX(判定,MATCH(リスト!X1022,縦リスト,0),MATCH(#REF!,横リスト,0)),"")),"×")</f>
        <v>×</v>
      </c>
      <c r="Q1022" s="10" t="e">
        <f>IF(#REF!="","",IFERROR(IF(AND(#REF!="知的",#REF!="陸上"),INDEX(判定２,MATCH(リスト!Z1022,縦リスト２,0),MATCH(#REF!,横リスト,0)),"×"),""))</f>
        <v>#REF!</v>
      </c>
      <c r="R1022" s="10" t="str">
        <f>IFERROR(IF(AND(#REF!="精神",#REF!="陸上"),INDEX(判定２,MATCH(リスト!Z1022,縦リスト２,0),MATCH(M1022,横リスト,0)),""),"×")</f>
        <v>×</v>
      </c>
      <c r="S1022" s="10" t="e">
        <f>IF(OR(AND(#REF!="知的",#REF!="陸上"),R1022="×"),Q1022,P1022)</f>
        <v>#REF!</v>
      </c>
      <c r="T1022" s="8" t="str">
        <f t="shared" si="15"/>
        <v>　</v>
      </c>
      <c r="X102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22" s="272"/>
      <c r="Z1022" s="272" t="e">
        <f>#REF!&amp;#REF!</f>
        <v>#REF!</v>
      </c>
      <c r="AA1022" s="272"/>
    </row>
    <row r="1023" spans="15:27" ht="14.25" x14ac:dyDescent="0.15">
      <c r="O1023" s="10" t="e">
        <f>IF(OR(AND(#REF!="知的",#REF!="陸上"),R1023="×"),Q1023,P1023)</f>
        <v>#REF!</v>
      </c>
      <c r="P1023" s="10" t="str">
        <f>IFERROR(IF(#REF!="ﾎﾞｳﾘﾝｸﾞ","◎",IF(OR(#REF!="陸上",#REF!="水泳",#REF!="卓球",#REF!="ﾎﾞｯﾁｬ",#REF!="ﾌﾗｲﾝｸﾞﾃﾞｨｽｸ",#REF!="ｱｰﾁｪﾘｰ",#REF!="砲丸投4.0kg"),INDEX(判定,MATCH(リスト!X1023,縦リスト,0),MATCH(#REF!,横リスト,0)),"")),"×")</f>
        <v>×</v>
      </c>
      <c r="Q1023" s="10" t="e">
        <f>IF(#REF!="","",IFERROR(IF(AND(#REF!="知的",#REF!="陸上"),INDEX(判定２,MATCH(リスト!Z1023,縦リスト２,0),MATCH(#REF!,横リスト,0)),"×"),""))</f>
        <v>#REF!</v>
      </c>
      <c r="R1023" s="10" t="str">
        <f>IFERROR(IF(AND(#REF!="精神",#REF!="陸上"),INDEX(判定２,MATCH(リスト!Z1023,縦リスト２,0),MATCH(M1023,横リスト,0)),""),"×")</f>
        <v>×</v>
      </c>
      <c r="S1023" s="10" t="e">
        <f>IF(OR(AND(#REF!="知的",#REF!="陸上"),R1023="×"),Q1023,P1023)</f>
        <v>#REF!</v>
      </c>
      <c r="T1023" s="8" t="str">
        <f t="shared" si="15"/>
        <v>　</v>
      </c>
      <c r="X102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23" s="272"/>
      <c r="Z1023" s="272" t="e">
        <f>#REF!&amp;#REF!</f>
        <v>#REF!</v>
      </c>
      <c r="AA1023" s="272"/>
    </row>
    <row r="1024" spans="15:27" ht="14.25" x14ac:dyDescent="0.15">
      <c r="O1024" s="10" t="e">
        <f>IF(OR(AND(#REF!="知的",#REF!="陸上"),R1024="×"),Q1024,P1024)</f>
        <v>#REF!</v>
      </c>
      <c r="P1024" s="10" t="str">
        <f>IFERROR(IF(#REF!="ﾎﾞｳﾘﾝｸﾞ","◎",IF(OR(#REF!="陸上",#REF!="水泳",#REF!="卓球",#REF!="ﾎﾞｯﾁｬ",#REF!="ﾌﾗｲﾝｸﾞﾃﾞｨｽｸ",#REF!="ｱｰﾁｪﾘｰ",#REF!="砲丸投4.0kg"),INDEX(判定,MATCH(リスト!X1024,縦リスト,0),MATCH(#REF!,横リスト,0)),"")),"×")</f>
        <v>×</v>
      </c>
      <c r="Q1024" s="10" t="e">
        <f>IF(#REF!="","",IFERROR(IF(AND(#REF!="知的",#REF!="陸上"),INDEX(判定２,MATCH(リスト!Z1024,縦リスト２,0),MATCH(#REF!,横リスト,0)),"×"),""))</f>
        <v>#REF!</v>
      </c>
      <c r="R1024" s="10" t="str">
        <f>IFERROR(IF(AND(#REF!="精神",#REF!="陸上"),INDEX(判定２,MATCH(リスト!Z1024,縦リスト２,0),MATCH(M1024,横リスト,0)),""),"×")</f>
        <v>×</v>
      </c>
      <c r="S1024" s="10" t="e">
        <f>IF(OR(AND(#REF!="知的",#REF!="陸上"),R1024="×"),Q1024,P1024)</f>
        <v>#REF!</v>
      </c>
      <c r="T1024" s="8" t="str">
        <f t="shared" si="15"/>
        <v>　</v>
      </c>
      <c r="X1024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24" s="272"/>
      <c r="Z1024" s="272" t="e">
        <f>#REF!&amp;#REF!</f>
        <v>#REF!</v>
      </c>
      <c r="AA1024" s="272"/>
    </row>
    <row r="1025" spans="15:27" ht="14.25" x14ac:dyDescent="0.15">
      <c r="O1025" s="10" t="e">
        <f>IF(OR(AND(#REF!="知的",#REF!="陸上"),R1025="×"),Q1025,P1025)</f>
        <v>#REF!</v>
      </c>
      <c r="P1025" s="10" t="str">
        <f>IFERROR(IF(#REF!="ﾎﾞｳﾘﾝｸﾞ","◎",IF(OR(#REF!="陸上",#REF!="水泳",#REF!="卓球",#REF!="ﾎﾞｯﾁｬ",#REF!="ﾌﾗｲﾝｸﾞﾃﾞｨｽｸ",#REF!="ｱｰﾁｪﾘｰ",#REF!="砲丸投4.0kg"),INDEX(判定,MATCH(リスト!X1025,縦リスト,0),MATCH(#REF!,横リスト,0)),"")),"×")</f>
        <v>×</v>
      </c>
      <c r="Q1025" s="10" t="e">
        <f>IF(#REF!="","",IFERROR(IF(AND(#REF!="知的",#REF!="陸上"),INDEX(判定２,MATCH(リスト!Z1025,縦リスト２,0),MATCH(#REF!,横リスト,0)),"×"),""))</f>
        <v>#REF!</v>
      </c>
      <c r="R1025" s="10" t="str">
        <f>IFERROR(IF(AND(#REF!="精神",#REF!="陸上"),INDEX(判定２,MATCH(リスト!Z1025,縦リスト２,0),MATCH(M1025,横リスト,0)),""),"×")</f>
        <v>×</v>
      </c>
      <c r="S1025" s="10" t="e">
        <f>IF(OR(AND(#REF!="知的",#REF!="陸上"),R1025="×"),Q1025,P1025)</f>
        <v>#REF!</v>
      </c>
      <c r="T1025" s="8" t="str">
        <f t="shared" si="15"/>
        <v>　</v>
      </c>
      <c r="X1025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25" s="272"/>
      <c r="Z1025" s="272" t="e">
        <f>#REF!&amp;#REF!</f>
        <v>#REF!</v>
      </c>
      <c r="AA1025" s="272"/>
    </row>
    <row r="1026" spans="15:27" ht="14.25" x14ac:dyDescent="0.15">
      <c r="O1026" s="10" t="e">
        <f>IF(OR(AND(#REF!="知的",#REF!="陸上"),R1026="×"),Q1026,P1026)</f>
        <v>#REF!</v>
      </c>
      <c r="P1026" s="10" t="str">
        <f>IFERROR(IF(#REF!="ﾎﾞｳﾘﾝｸﾞ","◎",IF(OR(#REF!="陸上",#REF!="水泳",#REF!="卓球",#REF!="ﾎﾞｯﾁｬ",#REF!="ﾌﾗｲﾝｸﾞﾃﾞｨｽｸ",#REF!="ｱｰﾁｪﾘｰ",#REF!="砲丸投4.0kg"),INDEX(判定,MATCH(リスト!X1026,縦リスト,0),MATCH(#REF!,横リスト,0)),"")),"×")</f>
        <v>×</v>
      </c>
      <c r="Q1026" s="10" t="e">
        <f>IF(#REF!="","",IFERROR(IF(AND(#REF!="知的",#REF!="陸上"),INDEX(判定２,MATCH(リスト!Z1026,縦リスト２,0),MATCH(#REF!,横リスト,0)),"×"),""))</f>
        <v>#REF!</v>
      </c>
      <c r="R1026" s="10" t="str">
        <f>IFERROR(IF(AND(#REF!="精神",#REF!="陸上"),INDEX(判定２,MATCH(リスト!Z1026,縦リスト２,0),MATCH(M1026,横リスト,0)),""),"×")</f>
        <v>×</v>
      </c>
      <c r="S1026" s="10" t="e">
        <f>IF(OR(AND(#REF!="知的",#REF!="陸上"),R1026="×"),Q1026,P1026)</f>
        <v>#REF!</v>
      </c>
      <c r="T1026" s="8" t="str">
        <f t="shared" si="15"/>
        <v>　</v>
      </c>
      <c r="X1026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26" s="272"/>
      <c r="Z1026" s="272" t="e">
        <f>#REF!&amp;#REF!</f>
        <v>#REF!</v>
      </c>
      <c r="AA1026" s="272"/>
    </row>
    <row r="1027" spans="15:27" ht="14.25" x14ac:dyDescent="0.15">
      <c r="O1027" s="10" t="e">
        <f>IF(OR(AND(#REF!="知的",#REF!="陸上"),R1027="×"),Q1027,P1027)</f>
        <v>#REF!</v>
      </c>
      <c r="P1027" s="10" t="str">
        <f>IFERROR(IF(#REF!="ﾎﾞｳﾘﾝｸﾞ","◎",IF(OR(#REF!="陸上",#REF!="水泳",#REF!="卓球",#REF!="ﾎﾞｯﾁｬ",#REF!="ﾌﾗｲﾝｸﾞﾃﾞｨｽｸ",#REF!="ｱｰﾁｪﾘｰ",#REF!="砲丸投4.0kg"),INDEX(判定,MATCH(リスト!X1027,縦リスト,0),MATCH(#REF!,横リスト,0)),"")),"×")</f>
        <v>×</v>
      </c>
      <c r="Q1027" s="10" t="e">
        <f>IF(#REF!="","",IFERROR(IF(AND(#REF!="知的",#REF!="陸上"),INDEX(判定２,MATCH(リスト!Z1027,縦リスト２,0),MATCH(#REF!,横リスト,0)),"×"),""))</f>
        <v>#REF!</v>
      </c>
      <c r="R1027" s="10" t="str">
        <f>IFERROR(IF(AND(#REF!="精神",#REF!="陸上"),INDEX(判定２,MATCH(リスト!Z1027,縦リスト２,0),MATCH(M1027,横リスト,0)),""),"×")</f>
        <v>×</v>
      </c>
      <c r="S1027" s="10" t="e">
        <f>IF(OR(AND(#REF!="知的",#REF!="陸上"),R1027="×"),Q1027,P1027)</f>
        <v>#REF!</v>
      </c>
      <c r="T1027" s="8" t="str">
        <f t="shared" si="15"/>
        <v>　</v>
      </c>
      <c r="X1027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27" s="272"/>
      <c r="Z1027" s="272" t="e">
        <f>#REF!&amp;#REF!</f>
        <v>#REF!</v>
      </c>
      <c r="AA1027" s="272"/>
    </row>
    <row r="1028" spans="15:27" ht="14.25" x14ac:dyDescent="0.15">
      <c r="O1028" s="10" t="e">
        <f>IF(OR(AND(#REF!="知的",#REF!="陸上"),R1028="×"),Q1028,P1028)</f>
        <v>#REF!</v>
      </c>
      <c r="P1028" s="10" t="str">
        <f>IFERROR(IF(#REF!="ﾎﾞｳﾘﾝｸﾞ","◎",IF(OR(#REF!="陸上",#REF!="水泳",#REF!="卓球",#REF!="ﾎﾞｯﾁｬ",#REF!="ﾌﾗｲﾝｸﾞﾃﾞｨｽｸ",#REF!="ｱｰﾁｪﾘｰ",#REF!="砲丸投4.0kg"),INDEX(判定,MATCH(リスト!X1028,縦リスト,0),MATCH(#REF!,横リスト,0)),"")),"×")</f>
        <v>×</v>
      </c>
      <c r="Q1028" s="10" t="e">
        <f>IF(#REF!="","",IFERROR(IF(AND(#REF!="知的",#REF!="陸上"),INDEX(判定２,MATCH(リスト!Z1028,縦リスト２,0),MATCH(#REF!,横リスト,0)),"×"),""))</f>
        <v>#REF!</v>
      </c>
      <c r="R1028" s="10" t="str">
        <f>IFERROR(IF(AND(#REF!="精神",#REF!="陸上"),INDEX(判定２,MATCH(リスト!Z1028,縦リスト２,0),MATCH(M1028,横リスト,0)),""),"×")</f>
        <v>×</v>
      </c>
      <c r="S1028" s="10" t="e">
        <f>IF(OR(AND(#REF!="知的",#REF!="陸上"),R1028="×"),Q1028,P1028)</f>
        <v>#REF!</v>
      </c>
      <c r="T1028" s="8" t="str">
        <f t="shared" ref="T1028:T1091" si="16">N1030&amp;"　"&amp;L1030</f>
        <v>　</v>
      </c>
      <c r="X1028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28" s="272"/>
      <c r="Z1028" s="272" t="e">
        <f>#REF!&amp;#REF!</f>
        <v>#REF!</v>
      </c>
      <c r="AA1028" s="272"/>
    </row>
    <row r="1029" spans="15:27" ht="14.25" x14ac:dyDescent="0.15">
      <c r="O1029" s="10" t="e">
        <f>IF(OR(AND(#REF!="知的",#REF!="陸上"),R1029="×"),Q1029,P1029)</f>
        <v>#REF!</v>
      </c>
      <c r="P1029" s="10" t="str">
        <f>IFERROR(IF(#REF!="ﾎﾞｳﾘﾝｸﾞ","◎",IF(OR(#REF!="陸上",#REF!="水泳",#REF!="卓球",#REF!="ﾎﾞｯﾁｬ",#REF!="ﾌﾗｲﾝｸﾞﾃﾞｨｽｸ",#REF!="ｱｰﾁｪﾘｰ",#REF!="砲丸投4.0kg"),INDEX(判定,MATCH(リスト!X1029,縦リスト,0),MATCH(#REF!,横リスト,0)),"")),"×")</f>
        <v>×</v>
      </c>
      <c r="Q1029" s="10" t="e">
        <f>IF(#REF!="","",IFERROR(IF(AND(#REF!="知的",#REF!="陸上"),INDEX(判定２,MATCH(リスト!Z1029,縦リスト２,0),MATCH(#REF!,横リスト,0)),"×"),""))</f>
        <v>#REF!</v>
      </c>
      <c r="R1029" s="10" t="str">
        <f>IFERROR(IF(AND(#REF!="精神",#REF!="陸上"),INDEX(判定２,MATCH(リスト!Z1029,縦リスト２,0),MATCH(M1029,横リスト,0)),""),"×")</f>
        <v>×</v>
      </c>
      <c r="S1029" s="10" t="e">
        <f>IF(OR(AND(#REF!="知的",#REF!="陸上"),R1029="×"),Q1029,P1029)</f>
        <v>#REF!</v>
      </c>
      <c r="T1029" s="8" t="str">
        <f t="shared" si="16"/>
        <v>　</v>
      </c>
      <c r="X1029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29" s="272"/>
      <c r="Z1029" s="272" t="e">
        <f>#REF!&amp;#REF!</f>
        <v>#REF!</v>
      </c>
      <c r="AA1029" s="272"/>
    </row>
    <row r="1030" spans="15:27" ht="14.25" x14ac:dyDescent="0.15">
      <c r="O1030" s="10" t="e">
        <f>IF(OR(AND(#REF!="知的",#REF!="陸上"),R1030="×"),Q1030,P1030)</f>
        <v>#REF!</v>
      </c>
      <c r="P1030" s="10" t="str">
        <f>IFERROR(IF(#REF!="ﾎﾞｳﾘﾝｸﾞ","◎",IF(OR(#REF!="陸上",#REF!="水泳",#REF!="卓球",#REF!="ﾎﾞｯﾁｬ",#REF!="ﾌﾗｲﾝｸﾞﾃﾞｨｽｸ",#REF!="ｱｰﾁｪﾘｰ",#REF!="砲丸投4.0kg"),INDEX(判定,MATCH(リスト!X1030,縦リスト,0),MATCH(#REF!,横リスト,0)),"")),"×")</f>
        <v>×</v>
      </c>
      <c r="Q1030" s="10" t="e">
        <f>IF(#REF!="","",IFERROR(IF(AND(#REF!="知的",#REF!="陸上"),INDEX(判定２,MATCH(リスト!Z1030,縦リスト２,0),MATCH(#REF!,横リスト,0)),"×"),""))</f>
        <v>#REF!</v>
      </c>
      <c r="R1030" s="10" t="str">
        <f>IFERROR(IF(AND(#REF!="精神",#REF!="陸上"),INDEX(判定２,MATCH(リスト!Z1030,縦リスト２,0),MATCH(M1030,横リスト,0)),""),"×")</f>
        <v>×</v>
      </c>
      <c r="S1030" s="10" t="e">
        <f>IF(OR(AND(#REF!="知的",#REF!="陸上"),R1030="×"),Q1030,P1030)</f>
        <v>#REF!</v>
      </c>
      <c r="T1030" s="8" t="str">
        <f t="shared" si="16"/>
        <v>　</v>
      </c>
      <c r="X1030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30" s="272"/>
      <c r="Z1030" s="272" t="e">
        <f>#REF!&amp;#REF!</f>
        <v>#REF!</v>
      </c>
      <c r="AA1030" s="272"/>
    </row>
    <row r="1031" spans="15:27" ht="14.25" x14ac:dyDescent="0.15">
      <c r="O1031" s="10" t="e">
        <f>IF(OR(AND(#REF!="知的",#REF!="陸上"),R1031="×"),Q1031,P1031)</f>
        <v>#REF!</v>
      </c>
      <c r="P1031" s="10" t="str">
        <f>IFERROR(IF(#REF!="ﾎﾞｳﾘﾝｸﾞ","◎",IF(OR(#REF!="陸上",#REF!="水泳",#REF!="卓球",#REF!="ﾎﾞｯﾁｬ",#REF!="ﾌﾗｲﾝｸﾞﾃﾞｨｽｸ",#REF!="ｱｰﾁｪﾘｰ",#REF!="砲丸投4.0kg"),INDEX(判定,MATCH(リスト!X1031,縦リスト,0),MATCH(#REF!,横リスト,0)),"")),"×")</f>
        <v>×</v>
      </c>
      <c r="Q1031" s="10" t="e">
        <f>IF(#REF!="","",IFERROR(IF(AND(#REF!="知的",#REF!="陸上"),INDEX(判定２,MATCH(リスト!Z1031,縦リスト２,0),MATCH(#REF!,横リスト,0)),"×"),""))</f>
        <v>#REF!</v>
      </c>
      <c r="R1031" s="10" t="str">
        <f>IFERROR(IF(AND(#REF!="精神",#REF!="陸上"),INDEX(判定２,MATCH(リスト!Z1031,縦リスト２,0),MATCH(M1031,横リスト,0)),""),"×")</f>
        <v>×</v>
      </c>
      <c r="S1031" s="10" t="e">
        <f>IF(OR(AND(#REF!="知的",#REF!="陸上"),R1031="×"),Q1031,P1031)</f>
        <v>#REF!</v>
      </c>
      <c r="T1031" s="8" t="str">
        <f t="shared" si="16"/>
        <v>　</v>
      </c>
      <c r="X1031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31" s="272"/>
      <c r="Z1031" s="272" t="e">
        <f>#REF!&amp;#REF!</f>
        <v>#REF!</v>
      </c>
      <c r="AA1031" s="272"/>
    </row>
    <row r="1032" spans="15:27" ht="14.25" x14ac:dyDescent="0.15">
      <c r="O1032" s="10" t="e">
        <f>IF(OR(AND(#REF!="知的",#REF!="陸上"),R1032="×"),Q1032,P1032)</f>
        <v>#REF!</v>
      </c>
      <c r="P1032" s="10" t="str">
        <f>IFERROR(IF(#REF!="ﾎﾞｳﾘﾝｸﾞ","◎",IF(OR(#REF!="陸上",#REF!="水泳",#REF!="卓球",#REF!="ﾎﾞｯﾁｬ",#REF!="ﾌﾗｲﾝｸﾞﾃﾞｨｽｸ",#REF!="ｱｰﾁｪﾘｰ",#REF!="砲丸投4.0kg"),INDEX(判定,MATCH(リスト!X1032,縦リスト,0),MATCH(#REF!,横リスト,0)),"")),"×")</f>
        <v>×</v>
      </c>
      <c r="Q1032" s="10" t="e">
        <f>IF(#REF!="","",IFERROR(IF(AND(#REF!="知的",#REF!="陸上"),INDEX(判定２,MATCH(リスト!Z1032,縦リスト２,0),MATCH(#REF!,横リスト,0)),"×"),""))</f>
        <v>#REF!</v>
      </c>
      <c r="R1032" s="10" t="str">
        <f>IFERROR(IF(AND(#REF!="精神",#REF!="陸上"),INDEX(判定２,MATCH(リスト!Z1032,縦リスト２,0),MATCH(M1032,横リスト,0)),""),"×")</f>
        <v>×</v>
      </c>
      <c r="S1032" s="10" t="e">
        <f>IF(OR(AND(#REF!="知的",#REF!="陸上"),R1032="×"),Q1032,P1032)</f>
        <v>#REF!</v>
      </c>
      <c r="T1032" s="8" t="str">
        <f t="shared" si="16"/>
        <v>　</v>
      </c>
      <c r="X1032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32" s="272"/>
      <c r="Z1032" s="272" t="e">
        <f>#REF!&amp;#REF!</f>
        <v>#REF!</v>
      </c>
      <c r="AA1032" s="272"/>
    </row>
    <row r="1033" spans="15:27" ht="14.25" x14ac:dyDescent="0.15">
      <c r="O1033" s="10" t="e">
        <f>IF(OR(AND(#REF!="知的",#REF!="陸上"),R1033="×"),Q1033,P1033)</f>
        <v>#REF!</v>
      </c>
      <c r="P1033" s="10" t="str">
        <f>IFERROR(IF(#REF!="ﾎﾞｳﾘﾝｸﾞ","◎",IF(OR(#REF!="陸上",#REF!="水泳",#REF!="卓球",#REF!="ﾎﾞｯﾁｬ",#REF!="ﾌﾗｲﾝｸﾞﾃﾞｨｽｸ",#REF!="ｱｰﾁｪﾘｰ",#REF!="砲丸投4.0kg"),INDEX(判定,MATCH(リスト!X1033,縦リスト,0),MATCH(#REF!,横リスト,0)),"")),"×")</f>
        <v>×</v>
      </c>
      <c r="Q1033" s="10" t="e">
        <f>IF(#REF!="","",IFERROR(IF(AND(#REF!="知的",#REF!="陸上"),INDEX(判定２,MATCH(リスト!Z1033,縦リスト２,0),MATCH(#REF!,横リスト,0)),"×"),""))</f>
        <v>#REF!</v>
      </c>
      <c r="R1033" s="10" t="str">
        <f>IFERROR(IF(AND(#REF!="精神",#REF!="陸上"),INDEX(判定２,MATCH(リスト!Z1033,縦リスト２,0),MATCH(M1033,横リスト,0)),""),"×")</f>
        <v>×</v>
      </c>
      <c r="S1033" s="10" t="e">
        <f>IF(OR(AND(#REF!="知的",#REF!="陸上"),R1033="×"),Q1033,P1033)</f>
        <v>#REF!</v>
      </c>
      <c r="T1033" s="8" t="str">
        <f t="shared" si="16"/>
        <v>　</v>
      </c>
      <c r="X1033" s="272" t="e">
        <f>IF(AND(#REF!="砲丸投4.0kg",#REF!=2),"砲丸投4.0kg2",IF(AND(#REF!="女",#REF!="砲丸投4.0kg"),"砲丸投4.0kg2",IF(#REF!="ﾎﾞｯﾁｬ",#REF!&amp;#REF!,IF(#REF!="ﾌﾗｲﾝｸﾞﾃﾞｨｽｸ",#REF!&amp;#REF!,#REF!&amp;#REF!))))</f>
        <v>#REF!</v>
      </c>
      <c r="Y1033" s="272"/>
      <c r="Z1033" s="272" t="e">
        <f>#REF!&amp;#REF!</f>
        <v>#REF!</v>
      </c>
      <c r="AA1033" s="272"/>
    </row>
    <row r="1034" spans="15:27" ht="14.25" x14ac:dyDescent="0.15">
      <c r="O1034" s="10" t="e">
        <f>IF(OR(AND(#REF!="知的",#REF!="陸上"),R1034="×"),Q1034,P1034)</f>
        <v>#REF!</v>
      </c>
      <c r="P1034" s="10" t="str">
        <f>IFERROR(IF(#REF!="ﾎﾞｳﾘﾝｸﾞ","◎",IF(OR(#REF!="陸上",#REF!="水泳",#REF!="卓球",#REF!="ﾎﾞｯﾁｬ",#REF!="ﾌﾗｲﾝｸﾞﾃﾞｨｽｸ",#REF!="ｱｰﾁｪﾘｰ",#REF!="砲丸投4.0kg"),INDEX(判定,MATCH(リスト!X1034,縦リスト,0),MATCH(#REF!,横リスト,0)),"")),"×")</f>
        <v>×</v>
      </c>
      <c r="Q1034" s="10" t="e">
        <f>IF(#REF!="","",IFERROR(IF(AND(#REF!="知的",#REF!="陸上"),INDEX(判定２,MATCH(リスト!Z1034,縦リスト２,0),MATCH(#REF!,横リスト,0)),"×"),""))</f>
        <v>#REF!</v>
      </c>
      <c r="R1034" s="10" t="str">
        <f>IFERROR(IF(AND(#REF!="精神",#REF!="陸上"),INDEX(判定２,MATCH(リスト!Z1034,縦リスト２,0),MATCH(M1034,横リスト,0)),""),"×")</f>
        <v>×</v>
      </c>
      <c r="S1034" s="10" t="e">
        <f>IF(OR(AND(#REF!="知的",#REF!="陸上"),R1034="×"),Q1034,P1034)</f>
        <v>#REF!</v>
      </c>
      <c r="T1034" s="8" t="str">
        <f t="shared" si="16"/>
        <v>　</v>
      </c>
      <c r="X1034" s="272"/>
      <c r="Z1034" s="272"/>
    </row>
    <row r="1035" spans="15:27" ht="14.25" x14ac:dyDescent="0.15">
      <c r="O1035" s="10" t="e">
        <f>IF(OR(AND(#REF!="知的",#REF!="陸上"),R1035="×"),Q1035,P1035)</f>
        <v>#REF!</v>
      </c>
      <c r="P1035" s="10" t="str">
        <f>IFERROR(IF(#REF!="ﾎﾞｳﾘﾝｸﾞ","◎",IF(OR(#REF!="陸上",#REF!="水泳",#REF!="卓球",#REF!="ﾎﾞｯﾁｬ",#REF!="ﾌﾗｲﾝｸﾞﾃﾞｨｽｸ",#REF!="ｱｰﾁｪﾘｰ",#REF!="砲丸投4.0kg"),INDEX(判定,MATCH(リスト!X1035,縦リスト,0),MATCH(#REF!,横リスト,0)),"")),"×")</f>
        <v>×</v>
      </c>
      <c r="Q1035" s="10" t="e">
        <f>IF(#REF!="","",IFERROR(IF(AND(#REF!="知的",#REF!="陸上"),INDEX(判定２,MATCH(リスト!Z1035,縦リスト２,0),MATCH(#REF!,横リスト,0)),"×"),""))</f>
        <v>#REF!</v>
      </c>
      <c r="R1035" s="10" t="str">
        <f>IFERROR(IF(AND(#REF!="精神",#REF!="陸上"),INDEX(判定２,MATCH(リスト!Z1035,縦リスト２,0),MATCH(M1035,横リスト,0)),""),"×")</f>
        <v>×</v>
      </c>
      <c r="S1035" s="10" t="e">
        <f>IF(OR(AND(#REF!="知的",#REF!="陸上"),R1035="×"),Q1035,P1035)</f>
        <v>#REF!</v>
      </c>
      <c r="T1035" s="8" t="str">
        <f t="shared" si="16"/>
        <v>　</v>
      </c>
      <c r="X1035" s="272"/>
      <c r="Z1035" s="272"/>
    </row>
    <row r="1036" spans="15:27" ht="14.25" x14ac:dyDescent="0.15">
      <c r="O1036" s="10" t="e">
        <f>IF(OR(AND(#REF!="知的",#REF!="陸上"),R1036="×"),Q1036,P1036)</f>
        <v>#REF!</v>
      </c>
      <c r="P1036" s="10" t="str">
        <f>IFERROR(IF(#REF!="ﾎﾞｳﾘﾝｸﾞ","◎",IF(OR(#REF!="陸上",#REF!="水泳",#REF!="卓球",#REF!="ﾎﾞｯﾁｬ",#REF!="ﾌﾗｲﾝｸﾞﾃﾞｨｽｸ",#REF!="ｱｰﾁｪﾘｰ",#REF!="砲丸投4.0kg"),INDEX(判定,MATCH(リスト!X1036,縦リスト,0),MATCH(#REF!,横リスト,0)),"")),"×")</f>
        <v>×</v>
      </c>
      <c r="Q1036" s="10" t="e">
        <f>IF(#REF!="","",IFERROR(IF(AND(#REF!="知的",#REF!="陸上"),INDEX(判定２,MATCH(リスト!Z1036,縦リスト２,0),MATCH(#REF!,横リスト,0)),"×"),""))</f>
        <v>#REF!</v>
      </c>
      <c r="R1036" s="10" t="str">
        <f>IFERROR(IF(AND(#REF!="精神",#REF!="陸上"),INDEX(判定２,MATCH(リスト!Z1036,縦リスト２,0),MATCH(M1036,横リスト,0)),""),"×")</f>
        <v>×</v>
      </c>
      <c r="S1036" s="10" t="e">
        <f>IF(OR(AND(#REF!="知的",#REF!="陸上"),R1036="×"),Q1036,P1036)</f>
        <v>#REF!</v>
      </c>
      <c r="T1036" s="8" t="str">
        <f t="shared" si="16"/>
        <v>　</v>
      </c>
      <c r="X1036" s="272"/>
      <c r="Z1036" s="272"/>
    </row>
    <row r="1037" spans="15:27" ht="14.25" x14ac:dyDescent="0.15">
      <c r="O1037" s="10" t="e">
        <f>IF(OR(AND(#REF!="知的",#REF!="陸上"),R1037="×"),Q1037,P1037)</f>
        <v>#REF!</v>
      </c>
      <c r="P1037" s="10" t="str">
        <f>IFERROR(IF(#REF!="ﾎﾞｳﾘﾝｸﾞ","◎",IF(OR(#REF!="陸上",#REF!="水泳",#REF!="卓球",#REF!="ﾎﾞｯﾁｬ",#REF!="ﾌﾗｲﾝｸﾞﾃﾞｨｽｸ",#REF!="ｱｰﾁｪﾘｰ",#REF!="砲丸投4.0kg"),INDEX(判定,MATCH(リスト!X1037,縦リスト,0),MATCH(#REF!,横リスト,0)),"")),"×")</f>
        <v>×</v>
      </c>
      <c r="Q1037" s="10" t="e">
        <f>IF(#REF!="","",IFERROR(IF(AND(#REF!="知的",#REF!="陸上"),INDEX(判定２,MATCH(リスト!Z1037,縦リスト２,0),MATCH(#REF!,横リスト,0)),"×"),""))</f>
        <v>#REF!</v>
      </c>
      <c r="R1037" s="10" t="str">
        <f>IFERROR(IF(AND(#REF!="精神",#REF!="陸上"),INDEX(判定２,MATCH(リスト!Z1037,縦リスト２,0),MATCH(M1037,横リスト,0)),""),"×")</f>
        <v>×</v>
      </c>
      <c r="S1037" s="10" t="e">
        <f>IF(OR(AND(#REF!="知的",#REF!="陸上"),R1037="×"),Q1037,P1037)</f>
        <v>#REF!</v>
      </c>
      <c r="T1037" s="8" t="str">
        <f t="shared" si="16"/>
        <v>　</v>
      </c>
      <c r="X1037" s="272"/>
      <c r="Z1037" s="272"/>
    </row>
    <row r="1038" spans="15:27" ht="14.25" x14ac:dyDescent="0.15">
      <c r="O1038" s="10" t="e">
        <f>IF(OR(AND(#REF!="知的",#REF!="陸上"),R1038="×"),Q1038,P1038)</f>
        <v>#REF!</v>
      </c>
      <c r="P1038" s="10" t="str">
        <f>IFERROR(IF(#REF!="ﾎﾞｳﾘﾝｸﾞ","◎",IF(OR(#REF!="陸上",#REF!="水泳",#REF!="卓球",#REF!="ﾎﾞｯﾁｬ",#REF!="ﾌﾗｲﾝｸﾞﾃﾞｨｽｸ",#REF!="ｱｰﾁｪﾘｰ",#REF!="砲丸投4.0kg"),INDEX(判定,MATCH(リスト!X1038,縦リスト,0),MATCH(#REF!,横リスト,0)),"")),"×")</f>
        <v>×</v>
      </c>
      <c r="Q1038" s="10" t="e">
        <f>IF(#REF!="","",IFERROR(IF(AND(#REF!="知的",#REF!="陸上"),INDEX(判定２,MATCH(リスト!Z1038,縦リスト２,0),MATCH(#REF!,横リスト,0)),"×"),""))</f>
        <v>#REF!</v>
      </c>
      <c r="R1038" s="10" t="str">
        <f>IFERROR(IF(AND(#REF!="精神",#REF!="陸上"),INDEX(判定２,MATCH(リスト!Z1038,縦リスト２,0),MATCH(M1038,横リスト,0)),""),"×")</f>
        <v>×</v>
      </c>
      <c r="S1038" s="10" t="e">
        <f>IF(OR(AND(#REF!="知的",#REF!="陸上"),R1038="×"),Q1038,P1038)</f>
        <v>#REF!</v>
      </c>
      <c r="T1038" s="8" t="str">
        <f t="shared" si="16"/>
        <v>　</v>
      </c>
      <c r="X1038" s="272"/>
      <c r="Z1038" s="272"/>
    </row>
    <row r="1039" spans="15:27" ht="14.25" x14ac:dyDescent="0.15">
      <c r="O1039" s="10" t="e">
        <f>IF(OR(AND(#REF!="知的",#REF!="陸上"),R1039="×"),Q1039,P1039)</f>
        <v>#REF!</v>
      </c>
      <c r="P1039" s="10" t="str">
        <f>IFERROR(IF(#REF!="ﾎﾞｳﾘﾝｸﾞ","◎",IF(OR(#REF!="陸上",#REF!="水泳",#REF!="卓球",#REF!="ﾎﾞｯﾁｬ",#REF!="ﾌﾗｲﾝｸﾞﾃﾞｨｽｸ",#REF!="ｱｰﾁｪﾘｰ",#REF!="砲丸投4.0kg"),INDEX(判定,MATCH(リスト!X1039,縦リスト,0),MATCH(#REF!,横リスト,0)),"")),"×")</f>
        <v>×</v>
      </c>
      <c r="Q1039" s="10" t="e">
        <f>IF(#REF!="","",IFERROR(IF(AND(#REF!="知的",#REF!="陸上"),INDEX(判定２,MATCH(リスト!Z1039,縦リスト２,0),MATCH(#REF!,横リスト,0)),"×"),""))</f>
        <v>#REF!</v>
      </c>
      <c r="R1039" s="10" t="str">
        <f>IFERROR(IF(AND(#REF!="精神",#REF!="陸上"),INDEX(判定２,MATCH(リスト!Z1039,縦リスト２,0),MATCH(M1039,横リスト,0)),""),"×")</f>
        <v>×</v>
      </c>
      <c r="S1039" s="10" t="e">
        <f>IF(OR(AND(#REF!="知的",#REF!="陸上"),R1039="×"),Q1039,P1039)</f>
        <v>#REF!</v>
      </c>
      <c r="T1039" s="8" t="str">
        <f t="shared" si="16"/>
        <v>　</v>
      </c>
      <c r="X1039" s="272"/>
      <c r="Z1039" s="272"/>
    </row>
    <row r="1040" spans="15:27" ht="14.25" x14ac:dyDescent="0.15">
      <c r="O1040" s="10" t="e">
        <f>IF(OR(AND(#REF!="知的",#REF!="陸上"),R1040="×"),Q1040,P1040)</f>
        <v>#REF!</v>
      </c>
      <c r="P1040" s="10" t="str">
        <f>IFERROR(IF(#REF!="ﾎﾞｳﾘﾝｸﾞ","◎",IF(OR(#REF!="陸上",#REF!="水泳",#REF!="卓球",#REF!="ﾎﾞｯﾁｬ",#REF!="ﾌﾗｲﾝｸﾞﾃﾞｨｽｸ",#REF!="ｱｰﾁｪﾘｰ",#REF!="砲丸投4.0kg"),INDEX(判定,MATCH(リスト!X1040,縦リスト,0),MATCH(#REF!,横リスト,0)),"")),"×")</f>
        <v>×</v>
      </c>
      <c r="Q1040" s="10" t="e">
        <f>IF(#REF!="","",IFERROR(IF(AND(#REF!="知的",#REF!="陸上"),INDEX(判定２,MATCH(リスト!Z1040,縦リスト２,0),MATCH(#REF!,横リスト,0)),"×"),""))</f>
        <v>#REF!</v>
      </c>
      <c r="R1040" s="10" t="str">
        <f>IFERROR(IF(AND(#REF!="精神",#REF!="陸上"),INDEX(判定２,MATCH(リスト!Z1040,縦リスト２,0),MATCH(M1040,横リスト,0)),""),"×")</f>
        <v>×</v>
      </c>
      <c r="S1040" s="10" t="e">
        <f>IF(OR(AND(#REF!="知的",#REF!="陸上"),R1040="×"),Q1040,P1040)</f>
        <v>#REF!</v>
      </c>
      <c r="T1040" s="8" t="str">
        <f t="shared" si="16"/>
        <v>　</v>
      </c>
      <c r="X1040" s="272"/>
      <c r="Z1040" s="272"/>
    </row>
    <row r="1041" spans="15:26" ht="14.25" x14ac:dyDescent="0.15">
      <c r="O1041" s="10" t="e">
        <f>IF(OR(AND(#REF!="知的",#REF!="陸上"),R1041="×"),Q1041,P1041)</f>
        <v>#REF!</v>
      </c>
      <c r="P1041" s="10" t="str">
        <f>IFERROR(IF(#REF!="ﾎﾞｳﾘﾝｸﾞ","◎",IF(OR(#REF!="陸上",#REF!="水泳",#REF!="卓球",#REF!="ﾎﾞｯﾁｬ",#REF!="ﾌﾗｲﾝｸﾞﾃﾞｨｽｸ",#REF!="ｱｰﾁｪﾘｰ",#REF!="砲丸投4.0kg"),INDEX(判定,MATCH(リスト!X1041,縦リスト,0),MATCH(#REF!,横リスト,0)),"")),"×")</f>
        <v>×</v>
      </c>
      <c r="Q1041" s="10" t="e">
        <f>IF(#REF!="","",IFERROR(IF(AND(#REF!="知的",#REF!="陸上"),INDEX(判定２,MATCH(リスト!Z1041,縦リスト２,0),MATCH(#REF!,横リスト,0)),"×"),""))</f>
        <v>#REF!</v>
      </c>
      <c r="R1041" s="10" t="str">
        <f>IFERROR(IF(AND(#REF!="精神",#REF!="陸上"),INDEX(判定２,MATCH(リスト!Z1041,縦リスト２,0),MATCH(M1041,横リスト,0)),""),"×")</f>
        <v>×</v>
      </c>
      <c r="S1041" s="10" t="e">
        <f>IF(OR(AND(#REF!="知的",#REF!="陸上"),R1041="×"),Q1041,P1041)</f>
        <v>#REF!</v>
      </c>
      <c r="T1041" s="8" t="str">
        <f t="shared" si="16"/>
        <v>　</v>
      </c>
      <c r="X1041" s="272"/>
      <c r="Z1041" s="272"/>
    </row>
    <row r="1042" spans="15:26" ht="14.25" x14ac:dyDescent="0.15">
      <c r="O1042" s="10" t="e">
        <f>IF(OR(AND(#REF!="知的",#REF!="陸上"),R1042="×"),Q1042,P1042)</f>
        <v>#REF!</v>
      </c>
      <c r="P1042" s="10" t="str">
        <f>IFERROR(IF(#REF!="ﾎﾞｳﾘﾝｸﾞ","◎",IF(OR(#REF!="陸上",#REF!="水泳",#REF!="卓球",#REF!="ﾎﾞｯﾁｬ",#REF!="ﾌﾗｲﾝｸﾞﾃﾞｨｽｸ",#REF!="ｱｰﾁｪﾘｰ",#REF!="砲丸投4.0kg"),INDEX(判定,MATCH(リスト!X1042,縦リスト,0),MATCH(#REF!,横リスト,0)),"")),"×")</f>
        <v>×</v>
      </c>
      <c r="Q1042" s="10" t="e">
        <f>IF(#REF!="","",IFERROR(IF(AND(#REF!="知的",#REF!="陸上"),INDEX(判定２,MATCH(リスト!Z1042,縦リスト２,0),MATCH(#REF!,横リスト,0)),"×"),""))</f>
        <v>#REF!</v>
      </c>
      <c r="R1042" s="10" t="str">
        <f>IFERROR(IF(AND(#REF!="精神",#REF!="陸上"),INDEX(判定２,MATCH(リスト!Z1042,縦リスト２,0),MATCH(M1042,横リスト,0)),""),"×")</f>
        <v>×</v>
      </c>
      <c r="S1042" s="10" t="e">
        <f>IF(OR(AND(#REF!="知的",#REF!="陸上"),R1042="×"),Q1042,P1042)</f>
        <v>#REF!</v>
      </c>
      <c r="T1042" s="8" t="str">
        <f t="shared" si="16"/>
        <v>　</v>
      </c>
      <c r="X1042" s="272"/>
      <c r="Z1042" s="272"/>
    </row>
    <row r="1043" spans="15:26" ht="14.25" x14ac:dyDescent="0.15">
      <c r="O1043" s="10" t="e">
        <f>IF(OR(AND(#REF!="知的",#REF!="陸上"),R1043="×"),Q1043,P1043)</f>
        <v>#REF!</v>
      </c>
      <c r="P1043" s="10" t="str">
        <f>IFERROR(IF(#REF!="ﾎﾞｳﾘﾝｸﾞ","◎",IF(OR(#REF!="陸上",#REF!="水泳",#REF!="卓球",#REF!="ﾎﾞｯﾁｬ",#REF!="ﾌﾗｲﾝｸﾞﾃﾞｨｽｸ",#REF!="ｱｰﾁｪﾘｰ",#REF!="砲丸投4.0kg"),INDEX(判定,MATCH(リスト!X1043,縦リスト,0),MATCH(#REF!,横リスト,0)),"")),"×")</f>
        <v>×</v>
      </c>
      <c r="Q1043" s="10" t="e">
        <f>IF(#REF!="","",IFERROR(IF(AND(#REF!="知的",#REF!="陸上"),INDEX(判定２,MATCH(リスト!Z1043,縦リスト２,0),MATCH(#REF!,横リスト,0)),"×"),""))</f>
        <v>#REF!</v>
      </c>
      <c r="R1043" s="10" t="str">
        <f>IFERROR(IF(AND(#REF!="精神",#REF!="陸上"),INDEX(判定２,MATCH(リスト!Z1043,縦リスト２,0),MATCH(M1043,横リスト,0)),""),"×")</f>
        <v>×</v>
      </c>
      <c r="S1043" s="10" t="e">
        <f>IF(OR(AND(#REF!="知的",#REF!="陸上"),R1043="×"),Q1043,P1043)</f>
        <v>#REF!</v>
      </c>
      <c r="T1043" s="8" t="str">
        <f t="shared" si="16"/>
        <v>　</v>
      </c>
      <c r="X1043" s="272"/>
      <c r="Z1043" s="272"/>
    </row>
    <row r="1044" spans="15:26" ht="14.25" x14ac:dyDescent="0.15">
      <c r="O1044" s="10" t="e">
        <f>IF(OR(AND(#REF!="知的",#REF!="陸上"),R1044="×"),Q1044,P1044)</f>
        <v>#REF!</v>
      </c>
      <c r="P1044" s="10" t="str">
        <f>IFERROR(IF(#REF!="ﾎﾞｳﾘﾝｸﾞ","◎",IF(OR(#REF!="陸上",#REF!="水泳",#REF!="卓球",#REF!="ﾎﾞｯﾁｬ",#REF!="ﾌﾗｲﾝｸﾞﾃﾞｨｽｸ",#REF!="ｱｰﾁｪﾘｰ",#REF!="砲丸投4.0kg"),INDEX(判定,MATCH(リスト!X1044,縦リスト,0),MATCH(#REF!,横リスト,0)),"")),"×")</f>
        <v>×</v>
      </c>
      <c r="Q1044" s="10" t="e">
        <f>IF(#REF!="","",IFERROR(IF(AND(#REF!="知的",#REF!="陸上"),INDEX(判定２,MATCH(リスト!Z1044,縦リスト２,0),MATCH(#REF!,横リスト,0)),"×"),""))</f>
        <v>#REF!</v>
      </c>
      <c r="R1044" s="10" t="str">
        <f>IFERROR(IF(AND(#REF!="精神",#REF!="陸上"),INDEX(判定２,MATCH(リスト!Z1044,縦リスト２,0),MATCH(M1044,横リスト,0)),""),"×")</f>
        <v>×</v>
      </c>
      <c r="S1044" s="10" t="e">
        <f>IF(OR(AND(#REF!="知的",#REF!="陸上"),R1044="×"),Q1044,P1044)</f>
        <v>#REF!</v>
      </c>
      <c r="T1044" s="8" t="str">
        <f t="shared" si="16"/>
        <v>　</v>
      </c>
      <c r="X1044" s="272"/>
      <c r="Z1044" s="272"/>
    </row>
    <row r="1045" spans="15:26" ht="14.25" x14ac:dyDescent="0.15">
      <c r="O1045" s="10" t="e">
        <f>IF(OR(AND(#REF!="知的",#REF!="陸上"),R1045="×"),Q1045,P1045)</f>
        <v>#REF!</v>
      </c>
      <c r="P1045" s="10" t="str">
        <f>IFERROR(IF(#REF!="ﾎﾞｳﾘﾝｸﾞ","◎",IF(OR(#REF!="陸上",#REF!="水泳",#REF!="卓球",#REF!="ﾎﾞｯﾁｬ",#REF!="ﾌﾗｲﾝｸﾞﾃﾞｨｽｸ",#REF!="ｱｰﾁｪﾘｰ",#REF!="砲丸投4.0kg"),INDEX(判定,MATCH(リスト!X1045,縦リスト,0),MATCH(#REF!,横リスト,0)),"")),"×")</f>
        <v>×</v>
      </c>
      <c r="Q1045" s="10" t="e">
        <f>IF(#REF!="","",IFERROR(IF(AND(#REF!="知的",#REF!="陸上"),INDEX(判定２,MATCH(リスト!Z1045,縦リスト２,0),MATCH(#REF!,横リスト,0)),"×"),""))</f>
        <v>#REF!</v>
      </c>
      <c r="R1045" s="10" t="str">
        <f>IFERROR(IF(AND(#REF!="精神",#REF!="陸上"),INDEX(判定２,MATCH(リスト!Z1045,縦リスト２,0),MATCH(M1045,横リスト,0)),""),"×")</f>
        <v>×</v>
      </c>
      <c r="S1045" s="10" t="e">
        <f>IF(OR(AND(#REF!="知的",#REF!="陸上"),R1045="×"),Q1045,P1045)</f>
        <v>#REF!</v>
      </c>
      <c r="T1045" s="8" t="str">
        <f t="shared" si="16"/>
        <v>　</v>
      </c>
      <c r="X1045" s="272"/>
      <c r="Z1045" s="272"/>
    </row>
    <row r="1046" spans="15:26" ht="14.25" x14ac:dyDescent="0.15">
      <c r="O1046" s="10" t="e">
        <f>IF(OR(AND(#REF!="知的",#REF!="陸上"),R1046="×"),Q1046,P1046)</f>
        <v>#REF!</v>
      </c>
      <c r="P1046" s="10" t="str">
        <f>IFERROR(IF(#REF!="ﾎﾞｳﾘﾝｸﾞ","◎",IF(OR(#REF!="陸上",#REF!="水泳",#REF!="卓球",#REF!="ﾎﾞｯﾁｬ",#REF!="ﾌﾗｲﾝｸﾞﾃﾞｨｽｸ",#REF!="ｱｰﾁｪﾘｰ",#REF!="砲丸投4.0kg"),INDEX(判定,MATCH(リスト!X1046,縦リスト,0),MATCH(#REF!,横リスト,0)),"")),"×")</f>
        <v>×</v>
      </c>
      <c r="Q1046" s="10" t="e">
        <f>IF(#REF!="","",IFERROR(IF(AND(#REF!="知的",#REF!="陸上"),INDEX(判定２,MATCH(リスト!Z1046,縦リスト２,0),MATCH(#REF!,横リスト,0)),"×"),""))</f>
        <v>#REF!</v>
      </c>
      <c r="R1046" s="10" t="str">
        <f>IFERROR(IF(AND(#REF!="精神",#REF!="陸上"),INDEX(判定２,MATCH(リスト!Z1046,縦リスト２,0),MATCH(M1046,横リスト,0)),""),"×")</f>
        <v>×</v>
      </c>
      <c r="S1046" s="10" t="e">
        <f>IF(OR(AND(#REF!="知的",#REF!="陸上"),R1046="×"),Q1046,P1046)</f>
        <v>#REF!</v>
      </c>
      <c r="T1046" s="8" t="str">
        <f t="shared" si="16"/>
        <v>　</v>
      </c>
      <c r="X1046" s="272"/>
      <c r="Z1046" s="272"/>
    </row>
    <row r="1047" spans="15:26" ht="14.25" x14ac:dyDescent="0.15">
      <c r="O1047" s="10" t="e">
        <f>IF(OR(AND(#REF!="知的",#REF!="陸上"),R1047="×"),Q1047,P1047)</f>
        <v>#REF!</v>
      </c>
      <c r="P1047" s="10" t="str">
        <f>IFERROR(IF(#REF!="ﾎﾞｳﾘﾝｸﾞ","◎",IF(OR(#REF!="陸上",#REF!="水泳",#REF!="卓球",#REF!="ﾎﾞｯﾁｬ",#REF!="ﾌﾗｲﾝｸﾞﾃﾞｨｽｸ",#REF!="ｱｰﾁｪﾘｰ",#REF!="砲丸投4.0kg"),INDEX(判定,MATCH(リスト!X1047,縦リスト,0),MATCH(#REF!,横リスト,0)),"")),"×")</f>
        <v>×</v>
      </c>
      <c r="Q1047" s="10" t="e">
        <f>IF(#REF!="","",IFERROR(IF(AND(#REF!="知的",#REF!="陸上"),INDEX(判定２,MATCH(リスト!Z1047,縦リスト２,0),MATCH(#REF!,横リスト,0)),"×"),""))</f>
        <v>#REF!</v>
      </c>
      <c r="R1047" s="10" t="str">
        <f>IFERROR(IF(AND(#REF!="精神",#REF!="陸上"),INDEX(判定２,MATCH(リスト!Z1047,縦リスト２,0),MATCH(M1047,横リスト,0)),""),"×")</f>
        <v>×</v>
      </c>
      <c r="S1047" s="10" t="e">
        <f>IF(OR(AND(#REF!="知的",#REF!="陸上"),R1047="×"),Q1047,P1047)</f>
        <v>#REF!</v>
      </c>
      <c r="T1047" s="8" t="str">
        <f t="shared" si="16"/>
        <v>　</v>
      </c>
      <c r="X1047" s="272"/>
      <c r="Z1047" s="272"/>
    </row>
    <row r="1048" spans="15:26" ht="14.25" x14ac:dyDescent="0.15">
      <c r="O1048" s="10" t="e">
        <f>IF(OR(AND(#REF!="知的",#REF!="陸上"),R1048="×"),Q1048,P1048)</f>
        <v>#REF!</v>
      </c>
      <c r="P1048" s="10" t="str">
        <f>IFERROR(IF(#REF!="ﾎﾞｳﾘﾝｸﾞ","◎",IF(OR(#REF!="陸上",#REF!="水泳",#REF!="卓球",#REF!="ﾎﾞｯﾁｬ",#REF!="ﾌﾗｲﾝｸﾞﾃﾞｨｽｸ",#REF!="ｱｰﾁｪﾘｰ",#REF!="砲丸投4.0kg"),INDEX(判定,MATCH(リスト!X1048,縦リスト,0),MATCH(#REF!,横リスト,0)),"")),"×")</f>
        <v>×</v>
      </c>
      <c r="Q1048" s="10" t="e">
        <f>IF(#REF!="","",IFERROR(IF(AND(#REF!="知的",#REF!="陸上"),INDEX(判定２,MATCH(リスト!Z1048,縦リスト２,0),MATCH(#REF!,横リスト,0)),"×"),""))</f>
        <v>#REF!</v>
      </c>
      <c r="R1048" s="10" t="str">
        <f>IFERROR(IF(AND(#REF!="精神",#REF!="陸上"),INDEX(判定２,MATCH(リスト!Z1048,縦リスト２,0),MATCH(M1048,横リスト,0)),""),"×")</f>
        <v>×</v>
      </c>
      <c r="S1048" s="10" t="e">
        <f>IF(OR(AND(#REF!="知的",#REF!="陸上"),R1048="×"),Q1048,P1048)</f>
        <v>#REF!</v>
      </c>
      <c r="T1048" s="8" t="str">
        <f t="shared" si="16"/>
        <v>　</v>
      </c>
      <c r="X1048" s="272"/>
      <c r="Z1048" s="272"/>
    </row>
    <row r="1049" spans="15:26" ht="14.25" x14ac:dyDescent="0.15">
      <c r="O1049" s="10" t="e">
        <f>IF(OR(AND(#REF!="知的",#REF!="陸上"),R1049="×"),Q1049,P1049)</f>
        <v>#REF!</v>
      </c>
      <c r="P1049" s="10" t="str">
        <f>IFERROR(IF(#REF!="ﾎﾞｳﾘﾝｸﾞ","◎",IF(OR(#REF!="陸上",#REF!="水泳",#REF!="卓球",#REF!="ﾎﾞｯﾁｬ",#REF!="ﾌﾗｲﾝｸﾞﾃﾞｨｽｸ",#REF!="ｱｰﾁｪﾘｰ",#REF!="砲丸投4.0kg"),INDEX(判定,MATCH(リスト!X1049,縦リスト,0),MATCH(#REF!,横リスト,0)),"")),"×")</f>
        <v>×</v>
      </c>
      <c r="Q1049" s="10" t="e">
        <f>IF(#REF!="","",IFERROR(IF(AND(#REF!="知的",#REF!="陸上"),INDEX(判定２,MATCH(リスト!Z1049,縦リスト２,0),MATCH(#REF!,横リスト,0)),"×"),""))</f>
        <v>#REF!</v>
      </c>
      <c r="R1049" s="10" t="str">
        <f>IFERROR(IF(AND(#REF!="精神",#REF!="陸上"),INDEX(判定２,MATCH(リスト!Z1049,縦リスト２,0),MATCH(M1049,横リスト,0)),""),"×")</f>
        <v>×</v>
      </c>
      <c r="S1049" s="10" t="e">
        <f>IF(OR(AND(#REF!="知的",#REF!="陸上"),R1049="×"),Q1049,P1049)</f>
        <v>#REF!</v>
      </c>
      <c r="T1049" s="8" t="str">
        <f t="shared" si="16"/>
        <v>　</v>
      </c>
      <c r="X1049" s="272"/>
      <c r="Z1049" s="272"/>
    </row>
    <row r="1050" spans="15:26" ht="14.25" x14ac:dyDescent="0.15">
      <c r="O1050" s="10" t="e">
        <f>IF(OR(AND(#REF!="知的",#REF!="陸上"),R1050="×"),Q1050,P1050)</f>
        <v>#REF!</v>
      </c>
      <c r="P1050" s="10" t="str">
        <f>IFERROR(IF(#REF!="ﾎﾞｳﾘﾝｸﾞ","◎",IF(OR(#REF!="陸上",#REF!="水泳",#REF!="卓球",#REF!="ﾎﾞｯﾁｬ",#REF!="ﾌﾗｲﾝｸﾞﾃﾞｨｽｸ",#REF!="ｱｰﾁｪﾘｰ",#REF!="砲丸投4.0kg"),INDEX(判定,MATCH(リスト!X1050,縦リスト,0),MATCH(#REF!,横リスト,0)),"")),"×")</f>
        <v>×</v>
      </c>
      <c r="Q1050" s="10" t="e">
        <f>IF(#REF!="","",IFERROR(IF(AND(#REF!="知的",#REF!="陸上"),INDEX(判定２,MATCH(リスト!Z1050,縦リスト２,0),MATCH(#REF!,横リスト,0)),"×"),""))</f>
        <v>#REF!</v>
      </c>
      <c r="R1050" s="10" t="str">
        <f>IFERROR(IF(AND(#REF!="精神",#REF!="陸上"),INDEX(判定２,MATCH(リスト!Z1050,縦リスト２,0),MATCH(M1050,横リスト,0)),""),"×")</f>
        <v>×</v>
      </c>
      <c r="S1050" s="10" t="e">
        <f>IF(OR(AND(#REF!="知的",#REF!="陸上"),R1050="×"),Q1050,P1050)</f>
        <v>#REF!</v>
      </c>
      <c r="T1050" s="8" t="str">
        <f t="shared" si="16"/>
        <v>　</v>
      </c>
      <c r="X1050" s="272"/>
      <c r="Z1050" s="272"/>
    </row>
    <row r="1051" spans="15:26" ht="14.25" x14ac:dyDescent="0.15">
      <c r="O1051" s="10" t="e">
        <f>IF(OR(AND(#REF!="知的",#REF!="陸上"),R1051="×"),Q1051,P1051)</f>
        <v>#REF!</v>
      </c>
      <c r="P1051" s="10" t="str">
        <f>IFERROR(IF(#REF!="ﾎﾞｳﾘﾝｸﾞ","◎",IF(OR(#REF!="陸上",#REF!="水泳",#REF!="卓球",#REF!="ﾎﾞｯﾁｬ",#REF!="ﾌﾗｲﾝｸﾞﾃﾞｨｽｸ",#REF!="ｱｰﾁｪﾘｰ",#REF!="砲丸投4.0kg"),INDEX(判定,MATCH(リスト!X1051,縦リスト,0),MATCH(#REF!,横リスト,0)),"")),"×")</f>
        <v>×</v>
      </c>
      <c r="Q1051" s="10" t="e">
        <f>IF(#REF!="","",IFERROR(IF(AND(#REF!="知的",#REF!="陸上"),INDEX(判定２,MATCH(リスト!Z1051,縦リスト２,0),MATCH(#REF!,横リスト,0)),"×"),""))</f>
        <v>#REF!</v>
      </c>
      <c r="R1051" s="10" t="str">
        <f>IFERROR(IF(AND(#REF!="精神",#REF!="陸上"),INDEX(判定２,MATCH(リスト!Z1051,縦リスト２,0),MATCH(M1051,横リスト,0)),""),"×")</f>
        <v>×</v>
      </c>
      <c r="S1051" s="10" t="e">
        <f>IF(OR(AND(#REF!="知的",#REF!="陸上"),R1051="×"),Q1051,P1051)</f>
        <v>#REF!</v>
      </c>
      <c r="T1051" s="8" t="str">
        <f t="shared" si="16"/>
        <v>　</v>
      </c>
      <c r="X1051" s="272"/>
      <c r="Z1051" s="272"/>
    </row>
    <row r="1052" spans="15:26" ht="14.25" x14ac:dyDescent="0.15">
      <c r="O1052" s="10" t="e">
        <f>IF(OR(AND(#REF!="知的",#REF!="陸上"),R1052="×"),Q1052,P1052)</f>
        <v>#REF!</v>
      </c>
      <c r="P1052" s="10" t="str">
        <f>IFERROR(IF(#REF!="ﾎﾞｳﾘﾝｸﾞ","◎",IF(OR(#REF!="陸上",#REF!="水泳",#REF!="卓球",#REF!="ﾎﾞｯﾁｬ",#REF!="ﾌﾗｲﾝｸﾞﾃﾞｨｽｸ",#REF!="ｱｰﾁｪﾘｰ",#REF!="砲丸投4.0kg"),INDEX(判定,MATCH(リスト!X1052,縦リスト,0),MATCH(#REF!,横リスト,0)),"")),"×")</f>
        <v>×</v>
      </c>
      <c r="Q1052" s="10" t="e">
        <f>IF(#REF!="","",IFERROR(IF(AND(#REF!="知的",#REF!="陸上"),INDEX(判定２,MATCH(リスト!Z1052,縦リスト２,0),MATCH(#REF!,横リスト,0)),"×"),""))</f>
        <v>#REF!</v>
      </c>
      <c r="R1052" s="10" t="str">
        <f>IFERROR(IF(AND(#REF!="精神",#REF!="陸上"),INDEX(判定２,MATCH(リスト!Z1052,縦リスト２,0),MATCH(M1052,横リスト,0)),""),"×")</f>
        <v>×</v>
      </c>
      <c r="S1052" s="10" t="e">
        <f>IF(OR(AND(#REF!="知的",#REF!="陸上"),R1052="×"),Q1052,P1052)</f>
        <v>#REF!</v>
      </c>
      <c r="T1052" s="8" t="str">
        <f t="shared" si="16"/>
        <v>　</v>
      </c>
      <c r="X1052" s="272"/>
      <c r="Z1052" s="272"/>
    </row>
    <row r="1053" spans="15:26" ht="14.25" x14ac:dyDescent="0.15">
      <c r="O1053" s="10" t="e">
        <f>IF(OR(AND(#REF!="知的",#REF!="陸上"),R1053="×"),Q1053,P1053)</f>
        <v>#REF!</v>
      </c>
      <c r="P1053" s="10" t="str">
        <f>IFERROR(IF(#REF!="ﾎﾞｳﾘﾝｸﾞ","◎",IF(OR(#REF!="陸上",#REF!="水泳",#REF!="卓球",#REF!="ﾎﾞｯﾁｬ",#REF!="ﾌﾗｲﾝｸﾞﾃﾞｨｽｸ",#REF!="ｱｰﾁｪﾘｰ",#REF!="砲丸投4.0kg"),INDEX(判定,MATCH(リスト!X1053,縦リスト,0),MATCH(#REF!,横リスト,0)),"")),"×")</f>
        <v>×</v>
      </c>
      <c r="Q1053" s="10" t="e">
        <f>IF(#REF!="","",IFERROR(IF(AND(#REF!="知的",#REF!="陸上"),INDEX(判定２,MATCH(リスト!Z1053,縦リスト２,0),MATCH(#REF!,横リスト,0)),"×"),""))</f>
        <v>#REF!</v>
      </c>
      <c r="R1053" s="10" t="str">
        <f>IFERROR(IF(AND(#REF!="精神",#REF!="陸上"),INDEX(判定２,MATCH(リスト!Z1053,縦リスト２,0),MATCH(M1053,横リスト,0)),""),"×")</f>
        <v>×</v>
      </c>
      <c r="S1053" s="10" t="e">
        <f>IF(OR(AND(#REF!="知的",#REF!="陸上"),R1053="×"),Q1053,P1053)</f>
        <v>#REF!</v>
      </c>
      <c r="T1053" s="8" t="str">
        <f t="shared" si="16"/>
        <v>　</v>
      </c>
      <c r="X1053" s="272"/>
      <c r="Z1053" s="272"/>
    </row>
    <row r="1054" spans="15:26" ht="14.25" x14ac:dyDescent="0.15">
      <c r="O1054" s="10" t="e">
        <f>IF(OR(AND(#REF!="知的",#REF!="陸上"),R1054="×"),Q1054,P1054)</f>
        <v>#REF!</v>
      </c>
      <c r="P1054" s="10" t="str">
        <f>IFERROR(IF(#REF!="ﾎﾞｳﾘﾝｸﾞ","◎",IF(OR(#REF!="陸上",#REF!="水泳",#REF!="卓球",#REF!="ﾎﾞｯﾁｬ",#REF!="ﾌﾗｲﾝｸﾞﾃﾞｨｽｸ",#REF!="ｱｰﾁｪﾘｰ",#REF!="砲丸投4.0kg"),INDEX(判定,MATCH(リスト!X1054,縦リスト,0),MATCH(#REF!,横リスト,0)),"")),"×")</f>
        <v>×</v>
      </c>
      <c r="Q1054" s="10" t="e">
        <f>IF(#REF!="","",IFERROR(IF(AND(#REF!="知的",#REF!="陸上"),INDEX(判定２,MATCH(リスト!Z1054,縦リスト２,0),MATCH(#REF!,横リスト,0)),"×"),""))</f>
        <v>#REF!</v>
      </c>
      <c r="R1054" s="10" t="str">
        <f>IFERROR(IF(AND(#REF!="精神",#REF!="陸上"),INDEX(判定２,MATCH(リスト!Z1054,縦リスト２,0),MATCH(M1054,横リスト,0)),""),"×")</f>
        <v>×</v>
      </c>
      <c r="S1054" s="10" t="e">
        <f>IF(OR(AND(#REF!="知的",#REF!="陸上"),R1054="×"),Q1054,P1054)</f>
        <v>#REF!</v>
      </c>
      <c r="T1054" s="8" t="str">
        <f t="shared" si="16"/>
        <v>　</v>
      </c>
      <c r="X1054" s="272"/>
      <c r="Z1054" s="272"/>
    </row>
    <row r="1055" spans="15:26" ht="14.25" x14ac:dyDescent="0.15">
      <c r="O1055" s="10" t="e">
        <f>IF(OR(AND(#REF!="知的",#REF!="陸上"),R1055="×"),Q1055,P1055)</f>
        <v>#REF!</v>
      </c>
      <c r="P1055" s="10" t="str">
        <f>IFERROR(IF(#REF!="ﾎﾞｳﾘﾝｸﾞ","◎",IF(OR(#REF!="陸上",#REF!="水泳",#REF!="卓球",#REF!="ﾎﾞｯﾁｬ",#REF!="ﾌﾗｲﾝｸﾞﾃﾞｨｽｸ",#REF!="ｱｰﾁｪﾘｰ",#REF!="砲丸投4.0kg"),INDEX(判定,MATCH(リスト!X1055,縦リスト,0),MATCH(#REF!,横リスト,0)),"")),"×")</f>
        <v>×</v>
      </c>
      <c r="Q1055" s="10" t="e">
        <f>IF(#REF!="","",IFERROR(IF(AND(#REF!="知的",#REF!="陸上"),INDEX(判定２,MATCH(リスト!Z1055,縦リスト２,0),MATCH(#REF!,横リスト,0)),"×"),""))</f>
        <v>#REF!</v>
      </c>
      <c r="R1055" s="10" t="str">
        <f>IFERROR(IF(AND(#REF!="精神",#REF!="陸上"),INDEX(判定２,MATCH(リスト!Z1055,縦リスト２,0),MATCH(M1055,横リスト,0)),""),"×")</f>
        <v>×</v>
      </c>
      <c r="S1055" s="10" t="e">
        <f>IF(OR(AND(#REF!="知的",#REF!="陸上"),R1055="×"),Q1055,P1055)</f>
        <v>#REF!</v>
      </c>
      <c r="T1055" s="8" t="str">
        <f t="shared" si="16"/>
        <v>　</v>
      </c>
      <c r="X1055" s="272"/>
      <c r="Z1055" s="272"/>
    </row>
    <row r="1056" spans="15:26" ht="14.25" x14ac:dyDescent="0.15">
      <c r="O1056" s="10" t="e">
        <f>IF(OR(AND(#REF!="知的",#REF!="陸上"),R1056="×"),Q1056,P1056)</f>
        <v>#REF!</v>
      </c>
      <c r="P1056" s="10" t="str">
        <f>IFERROR(IF(#REF!="ﾎﾞｳﾘﾝｸﾞ","◎",IF(OR(#REF!="陸上",#REF!="水泳",#REF!="卓球",#REF!="ﾎﾞｯﾁｬ",#REF!="ﾌﾗｲﾝｸﾞﾃﾞｨｽｸ",#REF!="ｱｰﾁｪﾘｰ",#REF!="砲丸投4.0kg"),INDEX(判定,MATCH(リスト!X1056,縦リスト,0),MATCH(#REF!,横リスト,0)),"")),"×")</f>
        <v>×</v>
      </c>
      <c r="Q1056" s="10" t="e">
        <f>IF(#REF!="","",IFERROR(IF(AND(#REF!="知的",#REF!="陸上"),INDEX(判定２,MATCH(リスト!Z1056,縦リスト２,0),MATCH(#REF!,横リスト,0)),"×"),""))</f>
        <v>#REF!</v>
      </c>
      <c r="R1056" s="10" t="str">
        <f>IFERROR(IF(AND(#REF!="精神",#REF!="陸上"),INDEX(判定２,MATCH(リスト!Z1056,縦リスト２,0),MATCH(M1056,横リスト,0)),""),"×")</f>
        <v>×</v>
      </c>
      <c r="S1056" s="10" t="e">
        <f>IF(OR(AND(#REF!="知的",#REF!="陸上"),R1056="×"),Q1056,P1056)</f>
        <v>#REF!</v>
      </c>
      <c r="T1056" s="8" t="str">
        <f t="shared" si="16"/>
        <v>　</v>
      </c>
      <c r="X1056" s="272"/>
      <c r="Z1056" s="272"/>
    </row>
    <row r="1057" spans="15:26" ht="14.25" x14ac:dyDescent="0.15">
      <c r="O1057" s="10" t="e">
        <f>IF(OR(AND(#REF!="知的",#REF!="陸上"),R1057="×"),Q1057,P1057)</f>
        <v>#REF!</v>
      </c>
      <c r="P1057" s="10" t="str">
        <f>IFERROR(IF(#REF!="ﾎﾞｳﾘﾝｸﾞ","◎",IF(OR(#REF!="陸上",#REF!="水泳",#REF!="卓球",#REF!="ﾎﾞｯﾁｬ",#REF!="ﾌﾗｲﾝｸﾞﾃﾞｨｽｸ",#REF!="ｱｰﾁｪﾘｰ",#REF!="砲丸投4.0kg"),INDEX(判定,MATCH(リスト!X1057,縦リスト,0),MATCH(#REF!,横リスト,0)),"")),"×")</f>
        <v>×</v>
      </c>
      <c r="Q1057" s="10" t="e">
        <f>IF(#REF!="","",IFERROR(IF(AND(#REF!="知的",#REF!="陸上"),INDEX(判定２,MATCH(リスト!Z1057,縦リスト２,0),MATCH(#REF!,横リスト,0)),"×"),""))</f>
        <v>#REF!</v>
      </c>
      <c r="R1057" s="10" t="str">
        <f>IFERROR(IF(AND(#REF!="精神",#REF!="陸上"),INDEX(判定２,MATCH(リスト!Z1057,縦リスト２,0),MATCH(M1057,横リスト,0)),""),"×")</f>
        <v>×</v>
      </c>
      <c r="S1057" s="10" t="e">
        <f>IF(OR(AND(#REF!="知的",#REF!="陸上"),R1057="×"),Q1057,P1057)</f>
        <v>#REF!</v>
      </c>
      <c r="T1057" s="8" t="str">
        <f t="shared" si="16"/>
        <v>　</v>
      </c>
      <c r="X1057" s="272"/>
      <c r="Z1057" s="272"/>
    </row>
    <row r="1058" spans="15:26" ht="14.25" x14ac:dyDescent="0.15">
      <c r="O1058" s="10" t="e">
        <f>IF(OR(AND(#REF!="知的",#REF!="陸上"),R1058="×"),Q1058,P1058)</f>
        <v>#REF!</v>
      </c>
      <c r="P1058" s="10" t="str">
        <f>IFERROR(IF(#REF!="ﾎﾞｳﾘﾝｸﾞ","◎",IF(OR(#REF!="陸上",#REF!="水泳",#REF!="卓球",#REF!="ﾎﾞｯﾁｬ",#REF!="ﾌﾗｲﾝｸﾞﾃﾞｨｽｸ",#REF!="ｱｰﾁｪﾘｰ",#REF!="砲丸投4.0kg"),INDEX(判定,MATCH(リスト!X1058,縦リスト,0),MATCH(#REF!,横リスト,0)),"")),"×")</f>
        <v>×</v>
      </c>
      <c r="Q1058" s="10" t="e">
        <f>IF(#REF!="","",IFERROR(IF(AND(#REF!="知的",#REF!="陸上"),INDEX(判定２,MATCH(リスト!Z1058,縦リスト２,0),MATCH(#REF!,横リスト,0)),"×"),""))</f>
        <v>#REF!</v>
      </c>
      <c r="R1058" s="10" t="str">
        <f>IFERROR(IF(AND(#REF!="精神",#REF!="陸上"),INDEX(判定２,MATCH(リスト!Z1058,縦リスト２,0),MATCH(M1058,横リスト,0)),""),"×")</f>
        <v>×</v>
      </c>
      <c r="S1058" s="10" t="e">
        <f>IF(OR(AND(#REF!="知的",#REF!="陸上"),R1058="×"),Q1058,P1058)</f>
        <v>#REF!</v>
      </c>
      <c r="T1058" s="8" t="str">
        <f t="shared" si="16"/>
        <v>　</v>
      </c>
      <c r="X1058" s="272"/>
      <c r="Z1058" s="272"/>
    </row>
    <row r="1059" spans="15:26" ht="14.25" x14ac:dyDescent="0.15">
      <c r="O1059" s="10" t="e">
        <f>IF(OR(AND(#REF!="知的",#REF!="陸上"),R1059="×"),Q1059,P1059)</f>
        <v>#REF!</v>
      </c>
      <c r="P1059" s="10" t="str">
        <f>IFERROR(IF(#REF!="ﾎﾞｳﾘﾝｸﾞ","◎",IF(OR(#REF!="陸上",#REF!="水泳",#REF!="卓球",#REF!="ﾎﾞｯﾁｬ",#REF!="ﾌﾗｲﾝｸﾞﾃﾞｨｽｸ",#REF!="ｱｰﾁｪﾘｰ",#REF!="砲丸投4.0kg"),INDEX(判定,MATCH(リスト!X1059,縦リスト,0),MATCH(#REF!,横リスト,0)),"")),"×")</f>
        <v>×</v>
      </c>
      <c r="Q1059" s="10" t="e">
        <f>IF(#REF!="","",IFERROR(IF(AND(#REF!="知的",#REF!="陸上"),INDEX(判定２,MATCH(リスト!Z1059,縦リスト２,0),MATCH(#REF!,横リスト,0)),"×"),""))</f>
        <v>#REF!</v>
      </c>
      <c r="R1059" s="10" t="str">
        <f>IFERROR(IF(AND(#REF!="精神",#REF!="陸上"),INDEX(判定２,MATCH(リスト!Z1059,縦リスト２,0),MATCH(M1059,横リスト,0)),""),"×")</f>
        <v>×</v>
      </c>
      <c r="S1059" s="10" t="e">
        <f>IF(OR(AND(#REF!="知的",#REF!="陸上"),R1059="×"),Q1059,P1059)</f>
        <v>#REF!</v>
      </c>
      <c r="T1059" s="8" t="str">
        <f t="shared" si="16"/>
        <v>　</v>
      </c>
      <c r="X1059" s="272"/>
      <c r="Z1059" s="272"/>
    </row>
    <row r="1060" spans="15:26" ht="14.25" x14ac:dyDescent="0.15">
      <c r="O1060" s="10" t="e">
        <f>IF(OR(AND(#REF!="知的",#REF!="陸上"),R1060="×"),Q1060,P1060)</f>
        <v>#REF!</v>
      </c>
      <c r="P1060" s="10" t="str">
        <f>IFERROR(IF(#REF!="ﾎﾞｳﾘﾝｸﾞ","◎",IF(OR(#REF!="陸上",#REF!="水泳",#REF!="卓球",#REF!="ﾎﾞｯﾁｬ",#REF!="ﾌﾗｲﾝｸﾞﾃﾞｨｽｸ",#REF!="ｱｰﾁｪﾘｰ",#REF!="砲丸投4.0kg"),INDEX(判定,MATCH(リスト!X1060,縦リスト,0),MATCH(#REF!,横リスト,0)),"")),"×")</f>
        <v>×</v>
      </c>
      <c r="Q1060" s="10" t="e">
        <f>IF(#REF!="","",IFERROR(IF(AND(#REF!="知的",#REF!="陸上"),INDEX(判定２,MATCH(リスト!Z1060,縦リスト２,0),MATCH(#REF!,横リスト,0)),"×"),""))</f>
        <v>#REF!</v>
      </c>
      <c r="R1060" s="10" t="str">
        <f>IFERROR(IF(AND(#REF!="精神",#REF!="陸上"),INDEX(判定２,MATCH(リスト!Z1060,縦リスト２,0),MATCH(M1060,横リスト,0)),""),"×")</f>
        <v>×</v>
      </c>
      <c r="S1060" s="10" t="e">
        <f>IF(OR(AND(#REF!="知的",#REF!="陸上"),R1060="×"),Q1060,P1060)</f>
        <v>#REF!</v>
      </c>
      <c r="T1060" s="8" t="str">
        <f t="shared" si="16"/>
        <v>　</v>
      </c>
      <c r="X1060" s="272"/>
      <c r="Z1060" s="272"/>
    </row>
    <row r="1061" spans="15:26" ht="14.25" x14ac:dyDescent="0.15">
      <c r="O1061" s="10" t="e">
        <f>IF(OR(AND(#REF!="知的",#REF!="陸上"),R1061="×"),Q1061,P1061)</f>
        <v>#REF!</v>
      </c>
      <c r="P1061" s="10" t="str">
        <f>IFERROR(IF(#REF!="ﾎﾞｳﾘﾝｸﾞ","◎",IF(OR(#REF!="陸上",#REF!="水泳",#REF!="卓球",#REF!="ﾎﾞｯﾁｬ",#REF!="ﾌﾗｲﾝｸﾞﾃﾞｨｽｸ",#REF!="ｱｰﾁｪﾘｰ",#REF!="砲丸投4.0kg"),INDEX(判定,MATCH(リスト!X1061,縦リスト,0),MATCH(#REF!,横リスト,0)),"")),"×")</f>
        <v>×</v>
      </c>
      <c r="Q1061" s="10" t="e">
        <f>IF(#REF!="","",IFERROR(IF(AND(#REF!="知的",#REF!="陸上"),INDEX(判定２,MATCH(リスト!Z1061,縦リスト２,0),MATCH(#REF!,横リスト,0)),"×"),""))</f>
        <v>#REF!</v>
      </c>
      <c r="R1061" s="10" t="str">
        <f>IFERROR(IF(AND(#REF!="精神",#REF!="陸上"),INDEX(判定２,MATCH(リスト!Z1061,縦リスト２,0),MATCH(M1061,横リスト,0)),""),"×")</f>
        <v>×</v>
      </c>
      <c r="S1061" s="10" t="e">
        <f>IF(OR(AND(#REF!="知的",#REF!="陸上"),R1061="×"),Q1061,P1061)</f>
        <v>#REF!</v>
      </c>
      <c r="T1061" s="8" t="str">
        <f t="shared" si="16"/>
        <v>　</v>
      </c>
      <c r="X1061" s="272"/>
      <c r="Z1061" s="272"/>
    </row>
    <row r="1062" spans="15:26" ht="14.25" x14ac:dyDescent="0.15">
      <c r="O1062" s="10" t="e">
        <f>IF(OR(AND(#REF!="知的",#REF!="陸上"),R1062="×"),Q1062,P1062)</f>
        <v>#REF!</v>
      </c>
      <c r="P1062" s="10" t="str">
        <f>IFERROR(IF(#REF!="ﾎﾞｳﾘﾝｸﾞ","◎",IF(OR(#REF!="陸上",#REF!="水泳",#REF!="卓球",#REF!="ﾎﾞｯﾁｬ",#REF!="ﾌﾗｲﾝｸﾞﾃﾞｨｽｸ",#REF!="ｱｰﾁｪﾘｰ",#REF!="砲丸投4.0kg"),INDEX(判定,MATCH(リスト!X1062,縦リスト,0),MATCH(#REF!,横リスト,0)),"")),"×")</f>
        <v>×</v>
      </c>
      <c r="Q1062" s="10" t="e">
        <f>IF(#REF!="","",IFERROR(IF(AND(#REF!="知的",#REF!="陸上"),INDEX(判定２,MATCH(リスト!Z1062,縦リスト２,0),MATCH(#REF!,横リスト,0)),"×"),""))</f>
        <v>#REF!</v>
      </c>
      <c r="R1062" s="10" t="str">
        <f>IFERROR(IF(AND(#REF!="精神",#REF!="陸上"),INDEX(判定２,MATCH(リスト!Z1062,縦リスト２,0),MATCH(M1062,横リスト,0)),""),"×")</f>
        <v>×</v>
      </c>
      <c r="S1062" s="10" t="e">
        <f>IF(OR(AND(#REF!="知的",#REF!="陸上"),R1062="×"),Q1062,P1062)</f>
        <v>#REF!</v>
      </c>
      <c r="T1062" s="8" t="str">
        <f t="shared" si="16"/>
        <v>　</v>
      </c>
      <c r="X1062" s="272"/>
      <c r="Z1062" s="272"/>
    </row>
    <row r="1063" spans="15:26" ht="14.25" x14ac:dyDescent="0.15">
      <c r="O1063" s="10" t="e">
        <f>IF(OR(AND(#REF!="知的",#REF!="陸上"),R1063="×"),Q1063,P1063)</f>
        <v>#REF!</v>
      </c>
      <c r="P1063" s="10" t="str">
        <f>IFERROR(IF(#REF!="ﾎﾞｳﾘﾝｸﾞ","◎",IF(OR(#REF!="陸上",#REF!="水泳",#REF!="卓球",#REF!="ﾎﾞｯﾁｬ",#REF!="ﾌﾗｲﾝｸﾞﾃﾞｨｽｸ",#REF!="ｱｰﾁｪﾘｰ",#REF!="砲丸投4.0kg"),INDEX(判定,MATCH(リスト!X1063,縦リスト,0),MATCH(#REF!,横リスト,0)),"")),"×")</f>
        <v>×</v>
      </c>
      <c r="Q1063" s="10" t="e">
        <f>IF(#REF!="","",IFERROR(IF(AND(#REF!="知的",#REF!="陸上"),INDEX(判定２,MATCH(リスト!Z1063,縦リスト２,0),MATCH(#REF!,横リスト,0)),"×"),""))</f>
        <v>#REF!</v>
      </c>
      <c r="R1063" s="10" t="str">
        <f>IFERROR(IF(AND(#REF!="精神",#REF!="陸上"),INDEX(判定２,MATCH(リスト!Z1063,縦リスト２,0),MATCH(M1063,横リスト,0)),""),"×")</f>
        <v>×</v>
      </c>
      <c r="S1063" s="10" t="e">
        <f>IF(OR(AND(#REF!="知的",#REF!="陸上"),R1063="×"),Q1063,P1063)</f>
        <v>#REF!</v>
      </c>
      <c r="T1063" s="8" t="str">
        <f t="shared" si="16"/>
        <v>　</v>
      </c>
      <c r="X1063" s="272"/>
      <c r="Z1063" s="272"/>
    </row>
    <row r="1064" spans="15:26" ht="14.25" x14ac:dyDescent="0.15">
      <c r="O1064" s="10" t="e">
        <f>IF(OR(AND(#REF!="知的",#REF!="陸上"),R1064="×"),Q1064,P1064)</f>
        <v>#REF!</v>
      </c>
      <c r="P1064" s="10" t="str">
        <f>IFERROR(IF(#REF!="ﾎﾞｳﾘﾝｸﾞ","◎",IF(OR(#REF!="陸上",#REF!="水泳",#REF!="卓球",#REF!="ﾎﾞｯﾁｬ",#REF!="ﾌﾗｲﾝｸﾞﾃﾞｨｽｸ",#REF!="ｱｰﾁｪﾘｰ",#REF!="砲丸投4.0kg"),INDEX(判定,MATCH(リスト!X1064,縦リスト,0),MATCH(#REF!,横リスト,0)),"")),"×")</f>
        <v>×</v>
      </c>
      <c r="Q1064" s="10" t="e">
        <f>IF(#REF!="","",IFERROR(IF(AND(#REF!="知的",#REF!="陸上"),INDEX(判定２,MATCH(リスト!Z1064,縦リスト２,0),MATCH(#REF!,横リスト,0)),"×"),""))</f>
        <v>#REF!</v>
      </c>
      <c r="R1064" s="10" t="str">
        <f>IFERROR(IF(AND(#REF!="精神",#REF!="陸上"),INDEX(判定２,MATCH(リスト!Z1064,縦リスト２,0),MATCH(M1064,横リスト,0)),""),"×")</f>
        <v>×</v>
      </c>
      <c r="S1064" s="10" t="e">
        <f>IF(OR(AND(#REF!="知的",#REF!="陸上"),R1064="×"),Q1064,P1064)</f>
        <v>#REF!</v>
      </c>
      <c r="T1064" s="8" t="str">
        <f t="shared" si="16"/>
        <v>　</v>
      </c>
      <c r="X1064" s="272"/>
      <c r="Z1064" s="272"/>
    </row>
    <row r="1065" spans="15:26" ht="14.25" x14ac:dyDescent="0.15">
      <c r="O1065" s="10" t="e">
        <f>IF(OR(AND(#REF!="知的",#REF!="陸上"),R1065="×"),Q1065,P1065)</f>
        <v>#REF!</v>
      </c>
      <c r="P1065" s="10" t="str">
        <f>IFERROR(IF(#REF!="ﾎﾞｳﾘﾝｸﾞ","◎",IF(OR(#REF!="陸上",#REF!="水泳",#REF!="卓球",#REF!="ﾎﾞｯﾁｬ",#REF!="ﾌﾗｲﾝｸﾞﾃﾞｨｽｸ",#REF!="ｱｰﾁｪﾘｰ",#REF!="砲丸投4.0kg"),INDEX(判定,MATCH(リスト!X1065,縦リスト,0),MATCH(#REF!,横リスト,0)),"")),"×")</f>
        <v>×</v>
      </c>
      <c r="Q1065" s="10" t="e">
        <f>IF(#REF!="","",IFERROR(IF(AND(#REF!="知的",#REF!="陸上"),INDEX(判定２,MATCH(リスト!Z1065,縦リスト２,0),MATCH(#REF!,横リスト,0)),"×"),""))</f>
        <v>#REF!</v>
      </c>
      <c r="R1065" s="10" t="str">
        <f>IFERROR(IF(AND(#REF!="精神",#REF!="陸上"),INDEX(判定２,MATCH(リスト!Z1065,縦リスト２,0),MATCH(M1065,横リスト,0)),""),"×")</f>
        <v>×</v>
      </c>
      <c r="S1065" s="10" t="e">
        <f>IF(OR(AND(#REF!="知的",#REF!="陸上"),R1065="×"),Q1065,P1065)</f>
        <v>#REF!</v>
      </c>
      <c r="T1065" s="8" t="str">
        <f t="shared" si="16"/>
        <v>　</v>
      </c>
      <c r="X1065" s="272"/>
      <c r="Z1065" s="272"/>
    </row>
    <row r="1066" spans="15:26" ht="14.25" x14ac:dyDescent="0.15">
      <c r="O1066" s="10" t="e">
        <f>IF(OR(AND(#REF!="知的",#REF!="陸上"),R1066="×"),Q1066,P1066)</f>
        <v>#REF!</v>
      </c>
      <c r="P1066" s="10" t="str">
        <f>IFERROR(IF(#REF!="ﾎﾞｳﾘﾝｸﾞ","◎",IF(OR(#REF!="陸上",#REF!="水泳",#REF!="卓球",#REF!="ﾎﾞｯﾁｬ",#REF!="ﾌﾗｲﾝｸﾞﾃﾞｨｽｸ",#REF!="ｱｰﾁｪﾘｰ",#REF!="砲丸投4.0kg"),INDEX(判定,MATCH(リスト!X1066,縦リスト,0),MATCH(#REF!,横リスト,0)),"")),"×")</f>
        <v>×</v>
      </c>
      <c r="Q1066" s="10" t="e">
        <f>IF(#REF!="","",IFERROR(IF(AND(#REF!="知的",#REF!="陸上"),INDEX(判定２,MATCH(リスト!Z1066,縦リスト２,0),MATCH(#REF!,横リスト,0)),"×"),""))</f>
        <v>#REF!</v>
      </c>
      <c r="R1066" s="10" t="str">
        <f>IFERROR(IF(AND(#REF!="精神",#REF!="陸上"),INDEX(判定２,MATCH(リスト!Z1066,縦リスト２,0),MATCH(M1066,横リスト,0)),""),"×")</f>
        <v>×</v>
      </c>
      <c r="S1066" s="10" t="e">
        <f>IF(OR(AND(#REF!="知的",#REF!="陸上"),R1066="×"),Q1066,P1066)</f>
        <v>#REF!</v>
      </c>
      <c r="T1066" s="8" t="str">
        <f t="shared" si="16"/>
        <v>　</v>
      </c>
      <c r="X1066" s="272"/>
      <c r="Z1066" s="272"/>
    </row>
    <row r="1067" spans="15:26" ht="14.25" x14ac:dyDescent="0.15">
      <c r="O1067" s="10" t="e">
        <f>IF(OR(AND(#REF!="知的",#REF!="陸上"),R1067="×"),Q1067,P1067)</f>
        <v>#REF!</v>
      </c>
      <c r="P1067" s="10" t="str">
        <f>IFERROR(IF(#REF!="ﾎﾞｳﾘﾝｸﾞ","◎",IF(OR(#REF!="陸上",#REF!="水泳",#REF!="卓球",#REF!="ﾎﾞｯﾁｬ",#REF!="ﾌﾗｲﾝｸﾞﾃﾞｨｽｸ",#REF!="ｱｰﾁｪﾘｰ",#REF!="砲丸投4.0kg"),INDEX(判定,MATCH(リスト!X1067,縦リスト,0),MATCH(#REF!,横リスト,0)),"")),"×")</f>
        <v>×</v>
      </c>
      <c r="Q1067" s="10" t="e">
        <f>IF(#REF!="","",IFERROR(IF(AND(#REF!="知的",#REF!="陸上"),INDEX(判定２,MATCH(リスト!Z1067,縦リスト２,0),MATCH(#REF!,横リスト,0)),"×"),""))</f>
        <v>#REF!</v>
      </c>
      <c r="R1067" s="10" t="str">
        <f>IFERROR(IF(AND(#REF!="精神",#REF!="陸上"),INDEX(判定２,MATCH(リスト!Z1067,縦リスト２,0),MATCH(M1067,横リスト,0)),""),"×")</f>
        <v>×</v>
      </c>
      <c r="S1067" s="10" t="e">
        <f>IF(OR(AND(#REF!="知的",#REF!="陸上"),R1067="×"),Q1067,P1067)</f>
        <v>#REF!</v>
      </c>
      <c r="T1067" s="8" t="str">
        <f t="shared" si="16"/>
        <v>　</v>
      </c>
      <c r="X1067" s="272"/>
      <c r="Z1067" s="272"/>
    </row>
    <row r="1068" spans="15:26" ht="14.25" x14ac:dyDescent="0.15">
      <c r="O1068" s="10" t="e">
        <f>IF(OR(AND(#REF!="知的",#REF!="陸上"),R1068="×"),Q1068,P1068)</f>
        <v>#REF!</v>
      </c>
      <c r="P1068" s="10" t="str">
        <f>IFERROR(IF(#REF!="ﾎﾞｳﾘﾝｸﾞ","◎",IF(OR(#REF!="陸上",#REF!="水泳",#REF!="卓球",#REF!="ﾎﾞｯﾁｬ",#REF!="ﾌﾗｲﾝｸﾞﾃﾞｨｽｸ",#REF!="ｱｰﾁｪﾘｰ",#REF!="砲丸投4.0kg"),INDEX(判定,MATCH(リスト!X1068,縦リスト,0),MATCH(#REF!,横リスト,0)),"")),"×")</f>
        <v>×</v>
      </c>
      <c r="Q1068" s="10" t="e">
        <f>IF(#REF!="","",IFERROR(IF(AND(#REF!="知的",#REF!="陸上"),INDEX(判定２,MATCH(リスト!Z1068,縦リスト２,0),MATCH(#REF!,横リスト,0)),"×"),""))</f>
        <v>#REF!</v>
      </c>
      <c r="R1068" s="10" t="str">
        <f>IFERROR(IF(AND(#REF!="精神",#REF!="陸上"),INDEX(判定２,MATCH(リスト!Z1068,縦リスト２,0),MATCH(M1068,横リスト,0)),""),"×")</f>
        <v>×</v>
      </c>
      <c r="S1068" s="10" t="e">
        <f>IF(OR(AND(#REF!="知的",#REF!="陸上"),R1068="×"),Q1068,P1068)</f>
        <v>#REF!</v>
      </c>
      <c r="T1068" s="8" t="str">
        <f t="shared" si="16"/>
        <v>　</v>
      </c>
      <c r="X1068" s="272"/>
      <c r="Z1068" s="272"/>
    </row>
    <row r="1069" spans="15:26" ht="14.25" x14ac:dyDescent="0.15">
      <c r="O1069" s="10" t="e">
        <f>IF(OR(AND(#REF!="知的",#REF!="陸上"),R1069="×"),Q1069,P1069)</f>
        <v>#REF!</v>
      </c>
      <c r="P1069" s="10" t="str">
        <f>IFERROR(IF(#REF!="ﾎﾞｳﾘﾝｸﾞ","◎",IF(OR(#REF!="陸上",#REF!="水泳",#REF!="卓球",#REF!="ﾎﾞｯﾁｬ",#REF!="ﾌﾗｲﾝｸﾞﾃﾞｨｽｸ",#REF!="ｱｰﾁｪﾘｰ",#REF!="砲丸投4.0kg"),INDEX(判定,MATCH(リスト!X1069,縦リスト,0),MATCH(#REF!,横リスト,0)),"")),"×")</f>
        <v>×</v>
      </c>
      <c r="Q1069" s="10" t="e">
        <f>IF(#REF!="","",IFERROR(IF(AND(#REF!="知的",#REF!="陸上"),INDEX(判定２,MATCH(リスト!Z1069,縦リスト２,0),MATCH(#REF!,横リスト,0)),"×"),""))</f>
        <v>#REF!</v>
      </c>
      <c r="R1069" s="10" t="str">
        <f>IFERROR(IF(AND(#REF!="精神",#REF!="陸上"),INDEX(判定２,MATCH(リスト!Z1069,縦リスト２,0),MATCH(M1069,横リスト,0)),""),"×")</f>
        <v>×</v>
      </c>
      <c r="S1069" s="10" t="e">
        <f>IF(OR(AND(#REF!="知的",#REF!="陸上"),R1069="×"),Q1069,P1069)</f>
        <v>#REF!</v>
      </c>
      <c r="T1069" s="8" t="str">
        <f t="shared" si="16"/>
        <v>　</v>
      </c>
      <c r="X1069" s="272"/>
      <c r="Z1069" s="272"/>
    </row>
    <row r="1070" spans="15:26" ht="14.25" x14ac:dyDescent="0.15">
      <c r="O1070" s="10" t="e">
        <f>IF(OR(AND(#REF!="知的",#REF!="陸上"),R1070="×"),Q1070,P1070)</f>
        <v>#REF!</v>
      </c>
      <c r="P1070" s="10" t="str">
        <f>IFERROR(IF(#REF!="ﾎﾞｳﾘﾝｸﾞ","◎",IF(OR(#REF!="陸上",#REF!="水泳",#REF!="卓球",#REF!="ﾎﾞｯﾁｬ",#REF!="ﾌﾗｲﾝｸﾞﾃﾞｨｽｸ",#REF!="ｱｰﾁｪﾘｰ",#REF!="砲丸投4.0kg"),INDEX(判定,MATCH(リスト!X1070,縦リスト,0),MATCH(#REF!,横リスト,0)),"")),"×")</f>
        <v>×</v>
      </c>
      <c r="Q1070" s="10" t="e">
        <f>IF(#REF!="","",IFERROR(IF(AND(#REF!="知的",#REF!="陸上"),INDEX(判定２,MATCH(リスト!Z1070,縦リスト２,0),MATCH(#REF!,横リスト,0)),"×"),""))</f>
        <v>#REF!</v>
      </c>
      <c r="R1070" s="10" t="str">
        <f>IFERROR(IF(AND(#REF!="精神",#REF!="陸上"),INDEX(判定２,MATCH(リスト!Z1070,縦リスト２,0),MATCH(M1070,横リスト,0)),""),"×")</f>
        <v>×</v>
      </c>
      <c r="S1070" s="10" t="e">
        <f>IF(OR(AND(#REF!="知的",#REF!="陸上"),R1070="×"),Q1070,P1070)</f>
        <v>#REF!</v>
      </c>
      <c r="T1070" s="8" t="str">
        <f t="shared" si="16"/>
        <v>　</v>
      </c>
      <c r="X1070" s="272"/>
      <c r="Z1070" s="272"/>
    </row>
    <row r="1071" spans="15:26" ht="14.25" x14ac:dyDescent="0.15">
      <c r="O1071" s="10" t="e">
        <f>IF(OR(AND(#REF!="知的",#REF!="陸上"),R1071="×"),Q1071,P1071)</f>
        <v>#REF!</v>
      </c>
      <c r="P1071" s="10" t="str">
        <f>IFERROR(IF(#REF!="ﾎﾞｳﾘﾝｸﾞ","◎",IF(OR(#REF!="陸上",#REF!="水泳",#REF!="卓球",#REF!="ﾎﾞｯﾁｬ",#REF!="ﾌﾗｲﾝｸﾞﾃﾞｨｽｸ",#REF!="ｱｰﾁｪﾘｰ",#REF!="砲丸投4.0kg"),INDEX(判定,MATCH(リスト!X1071,縦リスト,0),MATCH(#REF!,横リスト,0)),"")),"×")</f>
        <v>×</v>
      </c>
      <c r="Q1071" s="10" t="e">
        <f>IF(#REF!="","",IFERROR(IF(AND(#REF!="知的",#REF!="陸上"),INDEX(判定２,MATCH(リスト!Z1071,縦リスト２,0),MATCH(#REF!,横リスト,0)),"×"),""))</f>
        <v>#REF!</v>
      </c>
      <c r="R1071" s="10" t="str">
        <f>IFERROR(IF(AND(#REF!="精神",#REF!="陸上"),INDEX(判定２,MATCH(リスト!Z1071,縦リスト２,0),MATCH(M1071,横リスト,0)),""),"×")</f>
        <v>×</v>
      </c>
      <c r="S1071" s="10" t="e">
        <f>IF(OR(AND(#REF!="知的",#REF!="陸上"),R1071="×"),Q1071,P1071)</f>
        <v>#REF!</v>
      </c>
      <c r="T1071" s="8" t="str">
        <f t="shared" si="16"/>
        <v>　</v>
      </c>
      <c r="X1071" s="272"/>
      <c r="Z1071" s="272"/>
    </row>
    <row r="1072" spans="15:26" ht="14.25" x14ac:dyDescent="0.15">
      <c r="O1072" s="10" t="e">
        <f>IF(OR(AND(#REF!="知的",#REF!="陸上"),R1072="×"),Q1072,P1072)</f>
        <v>#REF!</v>
      </c>
      <c r="P1072" s="10" t="str">
        <f>IFERROR(IF(#REF!="ﾎﾞｳﾘﾝｸﾞ","◎",IF(OR(#REF!="陸上",#REF!="水泳",#REF!="卓球",#REF!="ﾎﾞｯﾁｬ",#REF!="ﾌﾗｲﾝｸﾞﾃﾞｨｽｸ",#REF!="ｱｰﾁｪﾘｰ",#REF!="砲丸投4.0kg"),INDEX(判定,MATCH(リスト!X1072,縦リスト,0),MATCH(#REF!,横リスト,0)),"")),"×")</f>
        <v>×</v>
      </c>
      <c r="Q1072" s="10" t="e">
        <f>IF(#REF!="","",IFERROR(IF(AND(#REF!="知的",#REF!="陸上"),INDEX(判定２,MATCH(リスト!Z1072,縦リスト２,0),MATCH(#REF!,横リスト,0)),"×"),""))</f>
        <v>#REF!</v>
      </c>
      <c r="R1072" s="10" t="str">
        <f>IFERROR(IF(AND(#REF!="精神",#REF!="陸上"),INDEX(判定２,MATCH(リスト!Z1072,縦リスト２,0),MATCH(M1072,横リスト,0)),""),"×")</f>
        <v>×</v>
      </c>
      <c r="S1072" s="10" t="e">
        <f>IF(OR(AND(#REF!="知的",#REF!="陸上"),R1072="×"),Q1072,P1072)</f>
        <v>#REF!</v>
      </c>
      <c r="T1072" s="8" t="str">
        <f t="shared" si="16"/>
        <v>　</v>
      </c>
      <c r="X1072" s="272"/>
      <c r="Z1072" s="272"/>
    </row>
    <row r="1073" spans="15:26" ht="14.25" x14ac:dyDescent="0.15">
      <c r="O1073" s="10" t="e">
        <f>IF(OR(AND(#REF!="知的",#REF!="陸上"),R1073="×"),Q1073,P1073)</f>
        <v>#REF!</v>
      </c>
      <c r="P1073" s="10" t="str">
        <f>IFERROR(IF(#REF!="ﾎﾞｳﾘﾝｸﾞ","◎",IF(OR(#REF!="陸上",#REF!="水泳",#REF!="卓球",#REF!="ﾎﾞｯﾁｬ",#REF!="ﾌﾗｲﾝｸﾞﾃﾞｨｽｸ",#REF!="ｱｰﾁｪﾘｰ",#REF!="砲丸投4.0kg"),INDEX(判定,MATCH(リスト!X1073,縦リスト,0),MATCH(#REF!,横リスト,0)),"")),"×")</f>
        <v>×</v>
      </c>
      <c r="Q1073" s="10" t="e">
        <f>IF(#REF!="","",IFERROR(IF(AND(#REF!="知的",#REF!="陸上"),INDEX(判定２,MATCH(リスト!Z1073,縦リスト２,0),MATCH(#REF!,横リスト,0)),"×"),""))</f>
        <v>#REF!</v>
      </c>
      <c r="R1073" s="10" t="str">
        <f>IFERROR(IF(AND(#REF!="精神",#REF!="陸上"),INDEX(判定２,MATCH(リスト!Z1073,縦リスト２,0),MATCH(M1073,横リスト,0)),""),"×")</f>
        <v>×</v>
      </c>
      <c r="S1073" s="10" t="e">
        <f>IF(OR(AND(#REF!="知的",#REF!="陸上"),R1073="×"),Q1073,P1073)</f>
        <v>#REF!</v>
      </c>
      <c r="T1073" s="8" t="str">
        <f t="shared" si="16"/>
        <v>　</v>
      </c>
      <c r="X1073" s="272"/>
      <c r="Z1073" s="272"/>
    </row>
    <row r="1074" spans="15:26" ht="14.25" x14ac:dyDescent="0.15">
      <c r="O1074" s="10" t="e">
        <f>IF(OR(AND(#REF!="知的",#REF!="陸上"),R1074="×"),Q1074,P1074)</f>
        <v>#REF!</v>
      </c>
      <c r="P1074" s="10" t="str">
        <f>IFERROR(IF(#REF!="ﾎﾞｳﾘﾝｸﾞ","◎",IF(OR(#REF!="陸上",#REF!="水泳",#REF!="卓球",#REF!="ﾎﾞｯﾁｬ",#REF!="ﾌﾗｲﾝｸﾞﾃﾞｨｽｸ",#REF!="ｱｰﾁｪﾘｰ",#REF!="砲丸投4.0kg"),INDEX(判定,MATCH(リスト!X1074,縦リスト,0),MATCH(#REF!,横リスト,0)),"")),"×")</f>
        <v>×</v>
      </c>
      <c r="Q1074" s="10" t="e">
        <f>IF(#REF!="","",IFERROR(IF(AND(#REF!="知的",#REF!="陸上"),INDEX(判定２,MATCH(リスト!Z1074,縦リスト２,0),MATCH(#REF!,横リスト,0)),"×"),""))</f>
        <v>#REF!</v>
      </c>
      <c r="R1074" s="10" t="str">
        <f>IFERROR(IF(AND(#REF!="精神",#REF!="陸上"),INDEX(判定２,MATCH(リスト!Z1074,縦リスト２,0),MATCH(M1074,横リスト,0)),""),"×")</f>
        <v>×</v>
      </c>
      <c r="S1074" s="10" t="e">
        <f>IF(OR(AND(#REF!="知的",#REF!="陸上"),R1074="×"),Q1074,P1074)</f>
        <v>#REF!</v>
      </c>
      <c r="T1074" s="8" t="str">
        <f t="shared" si="16"/>
        <v>　</v>
      </c>
      <c r="X1074" s="272"/>
      <c r="Z1074" s="272"/>
    </row>
    <row r="1075" spans="15:26" ht="14.25" x14ac:dyDescent="0.15">
      <c r="O1075" s="10" t="e">
        <f>IF(OR(AND(#REF!="知的",#REF!="陸上"),R1075="×"),Q1075,P1075)</f>
        <v>#REF!</v>
      </c>
      <c r="P1075" s="10" t="str">
        <f>IFERROR(IF(#REF!="ﾎﾞｳﾘﾝｸﾞ","◎",IF(OR(#REF!="陸上",#REF!="水泳",#REF!="卓球",#REF!="ﾎﾞｯﾁｬ",#REF!="ﾌﾗｲﾝｸﾞﾃﾞｨｽｸ",#REF!="ｱｰﾁｪﾘｰ",#REF!="砲丸投4.0kg"),INDEX(判定,MATCH(リスト!X1075,縦リスト,0),MATCH(#REF!,横リスト,0)),"")),"×")</f>
        <v>×</v>
      </c>
      <c r="Q1075" s="10" t="e">
        <f>IF(#REF!="","",IFERROR(IF(AND(#REF!="知的",#REF!="陸上"),INDEX(判定２,MATCH(リスト!Z1075,縦リスト２,0),MATCH(#REF!,横リスト,0)),"×"),""))</f>
        <v>#REF!</v>
      </c>
      <c r="R1075" s="10" t="str">
        <f>IFERROR(IF(AND(#REF!="精神",#REF!="陸上"),INDEX(判定２,MATCH(リスト!Z1075,縦リスト２,0),MATCH(M1075,横リスト,0)),""),"×")</f>
        <v>×</v>
      </c>
      <c r="S1075" s="10" t="e">
        <f>IF(OR(AND(#REF!="知的",#REF!="陸上"),R1075="×"),Q1075,P1075)</f>
        <v>#REF!</v>
      </c>
      <c r="T1075" s="8" t="str">
        <f t="shared" si="16"/>
        <v>　</v>
      </c>
      <c r="X1075" s="272"/>
      <c r="Z1075" s="272"/>
    </row>
    <row r="1076" spans="15:26" ht="14.25" x14ac:dyDescent="0.15">
      <c r="O1076" s="10" t="e">
        <f>IF(OR(AND(#REF!="知的",#REF!="陸上"),R1076="×"),Q1076,P1076)</f>
        <v>#REF!</v>
      </c>
      <c r="P1076" s="10" t="str">
        <f>IFERROR(IF(#REF!="ﾎﾞｳﾘﾝｸﾞ","◎",IF(OR(#REF!="陸上",#REF!="水泳",#REF!="卓球",#REF!="ﾎﾞｯﾁｬ",#REF!="ﾌﾗｲﾝｸﾞﾃﾞｨｽｸ",#REF!="ｱｰﾁｪﾘｰ",#REF!="砲丸投4.0kg"),INDEX(判定,MATCH(リスト!X1076,縦リスト,0),MATCH(#REF!,横リスト,0)),"")),"×")</f>
        <v>×</v>
      </c>
      <c r="Q1076" s="10" t="e">
        <f>IF(#REF!="","",IFERROR(IF(AND(#REF!="知的",#REF!="陸上"),INDEX(判定２,MATCH(リスト!Z1076,縦リスト２,0),MATCH(#REF!,横リスト,0)),"×"),""))</f>
        <v>#REF!</v>
      </c>
      <c r="R1076" s="10" t="str">
        <f>IFERROR(IF(AND(#REF!="精神",#REF!="陸上"),INDEX(判定２,MATCH(リスト!Z1076,縦リスト２,0),MATCH(M1076,横リスト,0)),""),"×")</f>
        <v>×</v>
      </c>
      <c r="S1076" s="10" t="e">
        <f>IF(OR(AND(#REF!="知的",#REF!="陸上"),R1076="×"),Q1076,P1076)</f>
        <v>#REF!</v>
      </c>
      <c r="T1076" s="8" t="str">
        <f t="shared" si="16"/>
        <v>　</v>
      </c>
      <c r="X1076" s="272"/>
      <c r="Z1076" s="272"/>
    </row>
    <row r="1077" spans="15:26" ht="14.25" x14ac:dyDescent="0.15">
      <c r="O1077" s="10" t="e">
        <f>IF(OR(AND(#REF!="知的",#REF!="陸上"),R1077="×"),Q1077,P1077)</f>
        <v>#REF!</v>
      </c>
      <c r="P1077" s="10" t="str">
        <f>IFERROR(IF(#REF!="ﾎﾞｳﾘﾝｸﾞ","◎",IF(OR(#REF!="陸上",#REF!="水泳",#REF!="卓球",#REF!="ﾎﾞｯﾁｬ",#REF!="ﾌﾗｲﾝｸﾞﾃﾞｨｽｸ",#REF!="ｱｰﾁｪﾘｰ",#REF!="砲丸投4.0kg"),INDEX(判定,MATCH(リスト!X1077,縦リスト,0),MATCH(#REF!,横リスト,0)),"")),"×")</f>
        <v>×</v>
      </c>
      <c r="Q1077" s="10" t="e">
        <f>IF(#REF!="","",IFERROR(IF(AND(#REF!="知的",#REF!="陸上"),INDEX(判定２,MATCH(リスト!Z1077,縦リスト２,0),MATCH(#REF!,横リスト,0)),"×"),""))</f>
        <v>#REF!</v>
      </c>
      <c r="R1077" s="10" t="str">
        <f>IFERROR(IF(AND(#REF!="精神",#REF!="陸上"),INDEX(判定２,MATCH(リスト!Z1077,縦リスト２,0),MATCH(M1077,横リスト,0)),""),"×")</f>
        <v>×</v>
      </c>
      <c r="S1077" s="10" t="e">
        <f>IF(OR(AND(#REF!="知的",#REF!="陸上"),R1077="×"),Q1077,P1077)</f>
        <v>#REF!</v>
      </c>
      <c r="T1077" s="8" t="str">
        <f t="shared" si="16"/>
        <v>　</v>
      </c>
      <c r="X1077" s="272"/>
      <c r="Z1077" s="272"/>
    </row>
    <row r="1078" spans="15:26" ht="14.25" x14ac:dyDescent="0.15">
      <c r="O1078" s="10" t="e">
        <f>IF(OR(AND(#REF!="知的",#REF!="陸上"),R1078="×"),Q1078,P1078)</f>
        <v>#REF!</v>
      </c>
      <c r="P1078" s="10" t="str">
        <f>IFERROR(IF(#REF!="ﾎﾞｳﾘﾝｸﾞ","◎",IF(OR(#REF!="陸上",#REF!="水泳",#REF!="卓球",#REF!="ﾎﾞｯﾁｬ",#REF!="ﾌﾗｲﾝｸﾞﾃﾞｨｽｸ",#REF!="ｱｰﾁｪﾘｰ",#REF!="砲丸投4.0kg"),INDEX(判定,MATCH(リスト!X1078,縦リスト,0),MATCH(#REF!,横リスト,0)),"")),"×")</f>
        <v>×</v>
      </c>
      <c r="Q1078" s="10" t="e">
        <f>IF(#REF!="","",IFERROR(IF(AND(#REF!="知的",#REF!="陸上"),INDEX(判定２,MATCH(リスト!Z1078,縦リスト２,0),MATCH(#REF!,横リスト,0)),"×"),""))</f>
        <v>#REF!</v>
      </c>
      <c r="R1078" s="10" t="str">
        <f>IFERROR(IF(AND(#REF!="精神",#REF!="陸上"),INDEX(判定２,MATCH(リスト!Z1078,縦リスト２,0),MATCH(M1078,横リスト,0)),""),"×")</f>
        <v>×</v>
      </c>
      <c r="S1078" s="10" t="e">
        <f>IF(OR(AND(#REF!="知的",#REF!="陸上"),R1078="×"),Q1078,P1078)</f>
        <v>#REF!</v>
      </c>
      <c r="T1078" s="8" t="str">
        <f t="shared" si="16"/>
        <v>　</v>
      </c>
      <c r="X1078" s="272"/>
      <c r="Z1078" s="272"/>
    </row>
    <row r="1079" spans="15:26" ht="14.25" x14ac:dyDescent="0.15">
      <c r="O1079" s="10" t="e">
        <f>IF(OR(AND(#REF!="知的",#REF!="陸上"),R1079="×"),Q1079,P1079)</f>
        <v>#REF!</v>
      </c>
      <c r="P1079" s="10" t="str">
        <f>IFERROR(IF(#REF!="ﾎﾞｳﾘﾝｸﾞ","◎",IF(OR(#REF!="陸上",#REF!="水泳",#REF!="卓球",#REF!="ﾎﾞｯﾁｬ",#REF!="ﾌﾗｲﾝｸﾞﾃﾞｨｽｸ",#REF!="ｱｰﾁｪﾘｰ",#REF!="砲丸投4.0kg"),INDEX(判定,MATCH(リスト!X1079,縦リスト,0),MATCH(#REF!,横リスト,0)),"")),"×")</f>
        <v>×</v>
      </c>
      <c r="Q1079" s="10" t="e">
        <f>IF(#REF!="","",IFERROR(IF(AND(#REF!="知的",#REF!="陸上"),INDEX(判定２,MATCH(リスト!Z1079,縦リスト２,0),MATCH(#REF!,横リスト,0)),"×"),""))</f>
        <v>#REF!</v>
      </c>
      <c r="R1079" s="10" t="str">
        <f>IFERROR(IF(AND(#REF!="精神",#REF!="陸上"),INDEX(判定２,MATCH(リスト!Z1079,縦リスト２,0),MATCH(M1079,横リスト,0)),""),"×")</f>
        <v>×</v>
      </c>
      <c r="S1079" s="10" t="e">
        <f>IF(OR(AND(#REF!="知的",#REF!="陸上"),R1079="×"),Q1079,P1079)</f>
        <v>#REF!</v>
      </c>
      <c r="T1079" s="8" t="str">
        <f t="shared" si="16"/>
        <v>　</v>
      </c>
      <c r="X1079" s="272"/>
      <c r="Z1079" s="272"/>
    </row>
    <row r="1080" spans="15:26" ht="14.25" x14ac:dyDescent="0.15">
      <c r="O1080" s="10" t="e">
        <f>IF(OR(AND(#REF!="知的",#REF!="陸上"),R1080="×"),Q1080,P1080)</f>
        <v>#REF!</v>
      </c>
      <c r="P1080" s="10" t="str">
        <f>IFERROR(IF(#REF!="ﾎﾞｳﾘﾝｸﾞ","◎",IF(OR(#REF!="陸上",#REF!="水泳",#REF!="卓球",#REF!="ﾎﾞｯﾁｬ",#REF!="ﾌﾗｲﾝｸﾞﾃﾞｨｽｸ",#REF!="ｱｰﾁｪﾘｰ",#REF!="砲丸投4.0kg"),INDEX(判定,MATCH(リスト!X1080,縦リスト,0),MATCH(#REF!,横リスト,0)),"")),"×")</f>
        <v>×</v>
      </c>
      <c r="Q1080" s="10" t="e">
        <f>IF(#REF!="","",IFERROR(IF(AND(#REF!="知的",#REF!="陸上"),INDEX(判定２,MATCH(リスト!Z1080,縦リスト２,0),MATCH(#REF!,横リスト,0)),"×"),""))</f>
        <v>#REF!</v>
      </c>
      <c r="R1080" s="10" t="str">
        <f>IFERROR(IF(AND(#REF!="精神",#REF!="陸上"),INDEX(判定２,MATCH(リスト!Z1080,縦リスト２,0),MATCH(M1080,横リスト,0)),""),"×")</f>
        <v>×</v>
      </c>
      <c r="S1080" s="10" t="e">
        <f>IF(OR(AND(#REF!="知的",#REF!="陸上"),R1080="×"),Q1080,P1080)</f>
        <v>#REF!</v>
      </c>
      <c r="T1080" s="8" t="str">
        <f t="shared" si="16"/>
        <v>　</v>
      </c>
      <c r="X1080" s="272"/>
      <c r="Z1080" s="272"/>
    </row>
    <row r="1081" spans="15:26" ht="14.25" x14ac:dyDescent="0.15">
      <c r="O1081" s="10" t="e">
        <f>IF(OR(AND(#REF!="知的",#REF!="陸上"),R1081="×"),Q1081,P1081)</f>
        <v>#REF!</v>
      </c>
      <c r="P1081" s="10" t="str">
        <f>IFERROR(IF(#REF!="ﾎﾞｳﾘﾝｸﾞ","◎",IF(OR(#REF!="陸上",#REF!="水泳",#REF!="卓球",#REF!="ﾎﾞｯﾁｬ",#REF!="ﾌﾗｲﾝｸﾞﾃﾞｨｽｸ",#REF!="ｱｰﾁｪﾘｰ",#REF!="砲丸投4.0kg"),INDEX(判定,MATCH(リスト!X1081,縦リスト,0),MATCH(#REF!,横リスト,0)),"")),"×")</f>
        <v>×</v>
      </c>
      <c r="Q1081" s="10" t="e">
        <f>IF(#REF!="","",IFERROR(IF(AND(#REF!="知的",#REF!="陸上"),INDEX(判定２,MATCH(リスト!Z1081,縦リスト２,0),MATCH(#REF!,横リスト,0)),"×"),""))</f>
        <v>#REF!</v>
      </c>
      <c r="R1081" s="10" t="str">
        <f>IFERROR(IF(AND(#REF!="精神",#REF!="陸上"),INDEX(判定２,MATCH(リスト!Z1081,縦リスト２,0),MATCH(M1081,横リスト,0)),""),"×")</f>
        <v>×</v>
      </c>
      <c r="S1081" s="10" t="e">
        <f>IF(OR(AND(#REF!="知的",#REF!="陸上"),R1081="×"),Q1081,P1081)</f>
        <v>#REF!</v>
      </c>
      <c r="T1081" s="8" t="str">
        <f t="shared" si="16"/>
        <v>　</v>
      </c>
      <c r="X1081" s="272"/>
      <c r="Z1081" s="272"/>
    </row>
    <row r="1082" spans="15:26" ht="14.25" x14ac:dyDescent="0.15">
      <c r="O1082" s="10" t="e">
        <f>IF(OR(AND(#REF!="知的",#REF!="陸上"),R1082="×"),Q1082,P1082)</f>
        <v>#REF!</v>
      </c>
      <c r="P1082" s="10" t="str">
        <f>IFERROR(IF(#REF!="ﾎﾞｳﾘﾝｸﾞ","◎",IF(OR(#REF!="陸上",#REF!="水泳",#REF!="卓球",#REF!="ﾎﾞｯﾁｬ",#REF!="ﾌﾗｲﾝｸﾞﾃﾞｨｽｸ",#REF!="ｱｰﾁｪﾘｰ",#REF!="砲丸投4.0kg"),INDEX(判定,MATCH(リスト!X1082,縦リスト,0),MATCH(#REF!,横リスト,0)),"")),"×")</f>
        <v>×</v>
      </c>
      <c r="Q1082" s="10" t="e">
        <f>IF(#REF!="","",IFERROR(IF(AND(#REF!="知的",#REF!="陸上"),INDEX(判定２,MATCH(リスト!Z1082,縦リスト２,0),MATCH(#REF!,横リスト,0)),"×"),""))</f>
        <v>#REF!</v>
      </c>
      <c r="R1082" s="10" t="str">
        <f>IFERROR(IF(AND(#REF!="精神",#REF!="陸上"),INDEX(判定２,MATCH(リスト!Z1082,縦リスト２,0),MATCH(M1082,横リスト,0)),""),"×")</f>
        <v>×</v>
      </c>
      <c r="S1082" s="10" t="e">
        <f>IF(OR(AND(#REF!="知的",#REF!="陸上"),R1082="×"),Q1082,P1082)</f>
        <v>#REF!</v>
      </c>
      <c r="T1082" s="8" t="str">
        <f t="shared" si="16"/>
        <v>　</v>
      </c>
      <c r="X1082" s="272"/>
      <c r="Z1082" s="272"/>
    </row>
    <row r="1083" spans="15:26" ht="14.25" x14ac:dyDescent="0.15">
      <c r="O1083" s="10" t="e">
        <f>IF(OR(AND(#REF!="知的",#REF!="陸上"),R1083="×"),Q1083,P1083)</f>
        <v>#REF!</v>
      </c>
      <c r="P1083" s="10" t="str">
        <f>IFERROR(IF(#REF!="ﾎﾞｳﾘﾝｸﾞ","◎",IF(OR(#REF!="陸上",#REF!="水泳",#REF!="卓球",#REF!="ﾎﾞｯﾁｬ",#REF!="ﾌﾗｲﾝｸﾞﾃﾞｨｽｸ",#REF!="ｱｰﾁｪﾘｰ",#REF!="砲丸投4.0kg"),INDEX(判定,MATCH(リスト!X1083,縦リスト,0),MATCH(#REF!,横リスト,0)),"")),"×")</f>
        <v>×</v>
      </c>
      <c r="Q1083" s="10" t="e">
        <f>IF(#REF!="","",IFERROR(IF(AND(#REF!="知的",#REF!="陸上"),INDEX(判定２,MATCH(リスト!Z1083,縦リスト２,0),MATCH(#REF!,横リスト,0)),"×"),""))</f>
        <v>#REF!</v>
      </c>
      <c r="R1083" s="10" t="str">
        <f>IFERROR(IF(AND(#REF!="精神",#REF!="陸上"),INDEX(判定２,MATCH(リスト!Z1083,縦リスト２,0),MATCH(M1083,横リスト,0)),""),"×")</f>
        <v>×</v>
      </c>
      <c r="S1083" s="10" t="e">
        <f>IF(OR(AND(#REF!="知的",#REF!="陸上"),R1083="×"),Q1083,P1083)</f>
        <v>#REF!</v>
      </c>
      <c r="T1083" s="8" t="str">
        <f t="shared" si="16"/>
        <v>　</v>
      </c>
      <c r="X1083" s="272"/>
      <c r="Z1083" s="272"/>
    </row>
    <row r="1084" spans="15:26" ht="14.25" x14ac:dyDescent="0.15">
      <c r="O1084" s="10" t="e">
        <f>IF(OR(AND(#REF!="知的",#REF!="陸上"),R1084="×"),Q1084,P1084)</f>
        <v>#REF!</v>
      </c>
      <c r="P1084" s="10" t="str">
        <f>IFERROR(IF(#REF!="ﾎﾞｳﾘﾝｸﾞ","◎",IF(OR(#REF!="陸上",#REF!="水泳",#REF!="卓球",#REF!="ﾎﾞｯﾁｬ",#REF!="ﾌﾗｲﾝｸﾞﾃﾞｨｽｸ",#REF!="ｱｰﾁｪﾘｰ",#REF!="砲丸投4.0kg"),INDEX(判定,MATCH(リスト!X1084,縦リスト,0),MATCH(#REF!,横リスト,0)),"")),"×")</f>
        <v>×</v>
      </c>
      <c r="Q1084" s="10" t="e">
        <f>IF(#REF!="","",IFERROR(IF(AND(#REF!="知的",#REF!="陸上"),INDEX(判定２,MATCH(リスト!Z1084,縦リスト２,0),MATCH(#REF!,横リスト,0)),"×"),""))</f>
        <v>#REF!</v>
      </c>
      <c r="R1084" s="10" t="str">
        <f>IFERROR(IF(AND(#REF!="精神",#REF!="陸上"),INDEX(判定２,MATCH(リスト!Z1084,縦リスト２,0),MATCH(M1084,横リスト,0)),""),"×")</f>
        <v>×</v>
      </c>
      <c r="S1084" s="10" t="e">
        <f>IF(OR(AND(#REF!="知的",#REF!="陸上"),R1084="×"),Q1084,P1084)</f>
        <v>#REF!</v>
      </c>
      <c r="T1084" s="8" t="str">
        <f t="shared" si="16"/>
        <v>　</v>
      </c>
      <c r="X1084" s="272"/>
      <c r="Z1084" s="272"/>
    </row>
    <row r="1085" spans="15:26" ht="14.25" x14ac:dyDescent="0.15">
      <c r="O1085" s="10" t="e">
        <f>IF(OR(AND(#REF!="知的",#REF!="陸上"),R1085="×"),Q1085,P1085)</f>
        <v>#REF!</v>
      </c>
      <c r="P1085" s="10" t="str">
        <f>IFERROR(IF(#REF!="ﾎﾞｳﾘﾝｸﾞ","◎",IF(OR(#REF!="陸上",#REF!="水泳",#REF!="卓球",#REF!="ﾎﾞｯﾁｬ",#REF!="ﾌﾗｲﾝｸﾞﾃﾞｨｽｸ",#REF!="ｱｰﾁｪﾘｰ",#REF!="砲丸投4.0kg"),INDEX(判定,MATCH(リスト!X1085,縦リスト,0),MATCH(#REF!,横リスト,0)),"")),"×")</f>
        <v>×</v>
      </c>
      <c r="Q1085" s="10" t="e">
        <f>IF(#REF!="","",IFERROR(IF(AND(#REF!="知的",#REF!="陸上"),INDEX(判定２,MATCH(リスト!Z1085,縦リスト２,0),MATCH(#REF!,横リスト,0)),"×"),""))</f>
        <v>#REF!</v>
      </c>
      <c r="R1085" s="10" t="str">
        <f>IFERROR(IF(AND(#REF!="精神",#REF!="陸上"),INDEX(判定２,MATCH(リスト!Z1085,縦リスト２,0),MATCH(M1085,横リスト,0)),""),"×")</f>
        <v>×</v>
      </c>
      <c r="S1085" s="10" t="e">
        <f>IF(OR(AND(#REF!="知的",#REF!="陸上"),R1085="×"),Q1085,P1085)</f>
        <v>#REF!</v>
      </c>
      <c r="T1085" s="8" t="str">
        <f t="shared" si="16"/>
        <v>　</v>
      </c>
      <c r="X1085" s="272"/>
      <c r="Z1085" s="272"/>
    </row>
    <row r="1086" spans="15:26" ht="14.25" x14ac:dyDescent="0.15">
      <c r="O1086" s="10" t="e">
        <f>IF(OR(AND(#REF!="知的",#REF!="陸上"),R1086="×"),Q1086,P1086)</f>
        <v>#REF!</v>
      </c>
      <c r="P1086" s="10" t="str">
        <f>IFERROR(IF(#REF!="ﾎﾞｳﾘﾝｸﾞ","◎",IF(OR(#REF!="陸上",#REF!="水泳",#REF!="卓球",#REF!="ﾎﾞｯﾁｬ",#REF!="ﾌﾗｲﾝｸﾞﾃﾞｨｽｸ",#REF!="ｱｰﾁｪﾘｰ",#REF!="砲丸投4.0kg"),INDEX(判定,MATCH(リスト!X1086,縦リスト,0),MATCH(#REF!,横リスト,0)),"")),"×")</f>
        <v>×</v>
      </c>
      <c r="Q1086" s="10" t="e">
        <f>IF(#REF!="","",IFERROR(IF(AND(#REF!="知的",#REF!="陸上"),INDEX(判定２,MATCH(リスト!Z1086,縦リスト２,0),MATCH(#REF!,横リスト,0)),"×"),""))</f>
        <v>#REF!</v>
      </c>
      <c r="R1086" s="10" t="str">
        <f>IFERROR(IF(AND(#REF!="精神",#REF!="陸上"),INDEX(判定２,MATCH(リスト!Z1086,縦リスト２,0),MATCH(M1086,横リスト,0)),""),"×")</f>
        <v>×</v>
      </c>
      <c r="S1086" s="10" t="e">
        <f>IF(OR(AND(#REF!="知的",#REF!="陸上"),R1086="×"),Q1086,P1086)</f>
        <v>#REF!</v>
      </c>
      <c r="T1086" s="8" t="str">
        <f t="shared" si="16"/>
        <v>　</v>
      </c>
      <c r="X1086" s="272"/>
      <c r="Z1086" s="272"/>
    </row>
    <row r="1087" spans="15:26" ht="14.25" x14ac:dyDescent="0.15">
      <c r="O1087" s="10" t="e">
        <f>IF(OR(AND(#REF!="知的",#REF!="陸上"),R1087="×"),Q1087,P1087)</f>
        <v>#REF!</v>
      </c>
      <c r="P1087" s="10" t="str">
        <f>IFERROR(IF(#REF!="ﾎﾞｳﾘﾝｸﾞ","◎",IF(OR(#REF!="陸上",#REF!="水泳",#REF!="卓球",#REF!="ﾎﾞｯﾁｬ",#REF!="ﾌﾗｲﾝｸﾞﾃﾞｨｽｸ",#REF!="ｱｰﾁｪﾘｰ",#REF!="砲丸投4.0kg"),INDEX(判定,MATCH(リスト!X1087,縦リスト,0),MATCH(#REF!,横リスト,0)),"")),"×")</f>
        <v>×</v>
      </c>
      <c r="Q1087" s="10" t="e">
        <f>IF(#REF!="","",IFERROR(IF(AND(#REF!="知的",#REF!="陸上"),INDEX(判定２,MATCH(リスト!Z1087,縦リスト２,0),MATCH(#REF!,横リスト,0)),"×"),""))</f>
        <v>#REF!</v>
      </c>
      <c r="R1087" s="10" t="str">
        <f>IFERROR(IF(AND(#REF!="精神",#REF!="陸上"),INDEX(判定２,MATCH(リスト!Z1087,縦リスト２,0),MATCH(M1087,横リスト,0)),""),"×")</f>
        <v>×</v>
      </c>
      <c r="S1087" s="10" t="e">
        <f>IF(OR(AND(#REF!="知的",#REF!="陸上"),R1087="×"),Q1087,P1087)</f>
        <v>#REF!</v>
      </c>
      <c r="T1087" s="8" t="str">
        <f t="shared" si="16"/>
        <v>　</v>
      </c>
      <c r="X1087" s="272"/>
      <c r="Z1087" s="272"/>
    </row>
    <row r="1088" spans="15:26" ht="14.25" x14ac:dyDescent="0.15">
      <c r="O1088" s="10" t="e">
        <f>IF(OR(AND(#REF!="知的",#REF!="陸上"),R1088="×"),Q1088,P1088)</f>
        <v>#REF!</v>
      </c>
      <c r="P1088" s="10" t="str">
        <f>IFERROR(IF(#REF!="ﾎﾞｳﾘﾝｸﾞ","◎",IF(OR(#REF!="陸上",#REF!="水泳",#REF!="卓球",#REF!="ﾎﾞｯﾁｬ",#REF!="ﾌﾗｲﾝｸﾞﾃﾞｨｽｸ",#REF!="ｱｰﾁｪﾘｰ",#REF!="砲丸投4.0kg"),INDEX(判定,MATCH(リスト!X1088,縦リスト,0),MATCH(#REF!,横リスト,0)),"")),"×")</f>
        <v>×</v>
      </c>
      <c r="Q1088" s="10" t="e">
        <f>IF(#REF!="","",IFERROR(IF(AND(#REF!="知的",#REF!="陸上"),INDEX(判定２,MATCH(リスト!Z1088,縦リスト２,0),MATCH(#REF!,横リスト,0)),"×"),""))</f>
        <v>#REF!</v>
      </c>
      <c r="R1088" s="10" t="str">
        <f>IFERROR(IF(AND(#REF!="精神",#REF!="陸上"),INDEX(判定２,MATCH(リスト!Z1088,縦リスト２,0),MATCH(M1088,横リスト,0)),""),"×")</f>
        <v>×</v>
      </c>
      <c r="S1088" s="10" t="e">
        <f>IF(OR(AND(#REF!="知的",#REF!="陸上"),R1088="×"),Q1088,P1088)</f>
        <v>#REF!</v>
      </c>
      <c r="T1088" s="8" t="str">
        <f t="shared" si="16"/>
        <v>　</v>
      </c>
      <c r="X1088" s="272"/>
      <c r="Z1088" s="272"/>
    </row>
    <row r="1089" spans="15:26" ht="14.25" x14ac:dyDescent="0.15">
      <c r="O1089" s="10" t="e">
        <f>IF(OR(AND(#REF!="知的",#REF!="陸上"),R1089="×"),Q1089,P1089)</f>
        <v>#REF!</v>
      </c>
      <c r="P1089" s="10" t="str">
        <f>IFERROR(IF(#REF!="ﾎﾞｳﾘﾝｸﾞ","◎",IF(OR(#REF!="陸上",#REF!="水泳",#REF!="卓球",#REF!="ﾎﾞｯﾁｬ",#REF!="ﾌﾗｲﾝｸﾞﾃﾞｨｽｸ",#REF!="ｱｰﾁｪﾘｰ",#REF!="砲丸投4.0kg"),INDEX(判定,MATCH(リスト!X1089,縦リスト,0),MATCH(#REF!,横リスト,0)),"")),"×")</f>
        <v>×</v>
      </c>
      <c r="Q1089" s="10" t="e">
        <f>IF(#REF!="","",IFERROR(IF(AND(#REF!="知的",#REF!="陸上"),INDEX(判定２,MATCH(リスト!Z1089,縦リスト２,0),MATCH(#REF!,横リスト,0)),"×"),""))</f>
        <v>#REF!</v>
      </c>
      <c r="R1089" s="10" t="str">
        <f>IFERROR(IF(AND(#REF!="精神",#REF!="陸上"),INDEX(判定２,MATCH(リスト!Z1089,縦リスト２,0),MATCH(M1089,横リスト,0)),""),"×")</f>
        <v>×</v>
      </c>
      <c r="S1089" s="10" t="e">
        <f>IF(OR(AND(#REF!="知的",#REF!="陸上"),R1089="×"),Q1089,P1089)</f>
        <v>#REF!</v>
      </c>
      <c r="T1089" s="8" t="str">
        <f t="shared" si="16"/>
        <v>　</v>
      </c>
      <c r="X1089" s="272"/>
      <c r="Z1089" s="272"/>
    </row>
    <row r="1090" spans="15:26" ht="14.25" x14ac:dyDescent="0.15">
      <c r="O1090" s="10" t="e">
        <f>IF(OR(AND(#REF!="知的",#REF!="陸上"),R1090="×"),Q1090,P1090)</f>
        <v>#REF!</v>
      </c>
      <c r="P1090" s="10" t="str">
        <f>IFERROR(IF(#REF!="ﾎﾞｳﾘﾝｸﾞ","◎",IF(OR(#REF!="陸上",#REF!="水泳",#REF!="卓球",#REF!="ﾎﾞｯﾁｬ",#REF!="ﾌﾗｲﾝｸﾞﾃﾞｨｽｸ",#REF!="ｱｰﾁｪﾘｰ",#REF!="砲丸投4.0kg"),INDEX(判定,MATCH(リスト!X1090,縦リスト,0),MATCH(#REF!,横リスト,0)),"")),"×")</f>
        <v>×</v>
      </c>
      <c r="Q1090" s="10" t="e">
        <f>IF(#REF!="","",IFERROR(IF(AND(#REF!="知的",#REF!="陸上"),INDEX(判定２,MATCH(リスト!Z1090,縦リスト２,0),MATCH(#REF!,横リスト,0)),"×"),""))</f>
        <v>#REF!</v>
      </c>
      <c r="R1090" s="10" t="str">
        <f>IFERROR(IF(AND(#REF!="精神",#REF!="陸上"),INDEX(判定２,MATCH(リスト!Z1090,縦リスト２,0),MATCH(M1090,横リスト,0)),""),"×")</f>
        <v>×</v>
      </c>
      <c r="S1090" s="10" t="e">
        <f>IF(OR(AND(#REF!="知的",#REF!="陸上"),R1090="×"),Q1090,P1090)</f>
        <v>#REF!</v>
      </c>
      <c r="T1090" s="8" t="str">
        <f t="shared" si="16"/>
        <v>　</v>
      </c>
      <c r="X1090" s="272"/>
      <c r="Z1090" s="272"/>
    </row>
    <row r="1091" spans="15:26" ht="14.25" x14ac:dyDescent="0.15">
      <c r="O1091" s="10" t="e">
        <f>IF(OR(AND(#REF!="知的",#REF!="陸上"),R1091="×"),Q1091,P1091)</f>
        <v>#REF!</v>
      </c>
      <c r="P1091" s="10" t="str">
        <f>IFERROR(IF(#REF!="ﾎﾞｳﾘﾝｸﾞ","◎",IF(OR(#REF!="陸上",#REF!="水泳",#REF!="卓球",#REF!="ﾎﾞｯﾁｬ",#REF!="ﾌﾗｲﾝｸﾞﾃﾞｨｽｸ",#REF!="ｱｰﾁｪﾘｰ",#REF!="砲丸投4.0kg"),INDEX(判定,MATCH(リスト!X1091,縦リスト,0),MATCH(#REF!,横リスト,0)),"")),"×")</f>
        <v>×</v>
      </c>
      <c r="Q1091" s="10" t="e">
        <f>IF(#REF!="","",IFERROR(IF(AND(#REF!="知的",#REF!="陸上"),INDEX(判定２,MATCH(リスト!Z1091,縦リスト２,0),MATCH(#REF!,横リスト,0)),"×"),""))</f>
        <v>#REF!</v>
      </c>
      <c r="R1091" s="10" t="str">
        <f>IFERROR(IF(AND(#REF!="精神",#REF!="陸上"),INDEX(判定２,MATCH(リスト!Z1091,縦リスト２,0),MATCH(M1091,横リスト,0)),""),"×")</f>
        <v>×</v>
      </c>
      <c r="S1091" s="10" t="e">
        <f>IF(OR(AND(#REF!="知的",#REF!="陸上"),R1091="×"),Q1091,P1091)</f>
        <v>#REF!</v>
      </c>
      <c r="T1091" s="8" t="str">
        <f t="shared" si="16"/>
        <v>　</v>
      </c>
      <c r="X1091" s="272"/>
      <c r="Z1091" s="272"/>
    </row>
    <row r="1092" spans="15:26" ht="14.25" x14ac:dyDescent="0.15">
      <c r="O1092" s="10" t="e">
        <f>IF(OR(AND(#REF!="知的",#REF!="陸上"),R1092="×"),Q1092,P1092)</f>
        <v>#REF!</v>
      </c>
      <c r="P1092" s="10" t="str">
        <f>IFERROR(IF(#REF!="ﾎﾞｳﾘﾝｸﾞ","◎",IF(OR(#REF!="陸上",#REF!="水泳",#REF!="卓球",#REF!="ﾎﾞｯﾁｬ",#REF!="ﾌﾗｲﾝｸﾞﾃﾞｨｽｸ",#REF!="ｱｰﾁｪﾘｰ",#REF!="砲丸投4.0kg"),INDEX(判定,MATCH(リスト!X1092,縦リスト,0),MATCH(#REF!,横リスト,0)),"")),"×")</f>
        <v>×</v>
      </c>
      <c r="Q1092" s="10" t="e">
        <f>IF(#REF!="","",IFERROR(IF(AND(#REF!="知的",#REF!="陸上"),INDEX(判定２,MATCH(リスト!Z1092,縦リスト２,0),MATCH(#REF!,横リスト,0)),"×"),""))</f>
        <v>#REF!</v>
      </c>
      <c r="R1092" s="10" t="str">
        <f>IFERROR(IF(AND(#REF!="精神",#REF!="陸上"),INDEX(判定２,MATCH(リスト!Z1092,縦リスト２,0),MATCH(M1092,横リスト,0)),""),"×")</f>
        <v>×</v>
      </c>
      <c r="S1092" s="10" t="e">
        <f>IF(OR(AND(#REF!="知的",#REF!="陸上"),R1092="×"),Q1092,P1092)</f>
        <v>#REF!</v>
      </c>
      <c r="T1092" s="8" t="str">
        <f t="shared" ref="T1092:T1100" si="17">N1094&amp;"　"&amp;L1094</f>
        <v>　</v>
      </c>
      <c r="X1092" s="272"/>
      <c r="Z1092" s="272"/>
    </row>
    <row r="1093" spans="15:26" ht="14.25" x14ac:dyDescent="0.15">
      <c r="O1093" s="10" t="e">
        <f>IF(OR(AND(#REF!="知的",#REF!="陸上"),R1093="×"),Q1093,P1093)</f>
        <v>#REF!</v>
      </c>
      <c r="P1093" s="10" t="str">
        <f>IFERROR(IF(#REF!="ﾎﾞｳﾘﾝｸﾞ","◎",IF(OR(#REF!="陸上",#REF!="水泳",#REF!="卓球",#REF!="ﾎﾞｯﾁｬ",#REF!="ﾌﾗｲﾝｸﾞﾃﾞｨｽｸ",#REF!="ｱｰﾁｪﾘｰ",#REF!="砲丸投4.0kg"),INDEX(判定,MATCH(リスト!X1093,縦リスト,0),MATCH(#REF!,横リスト,0)),"")),"×")</f>
        <v>×</v>
      </c>
      <c r="Q1093" s="10" t="e">
        <f>IF(#REF!="","",IFERROR(IF(AND(#REF!="知的",#REF!="陸上"),INDEX(判定２,MATCH(リスト!Z1093,縦リスト２,0),MATCH(#REF!,横リスト,0)),"×"),""))</f>
        <v>#REF!</v>
      </c>
      <c r="R1093" s="10" t="str">
        <f>IFERROR(IF(AND(#REF!="精神",#REF!="陸上"),INDEX(判定２,MATCH(リスト!Z1093,縦リスト２,0),MATCH(M1093,横リスト,0)),""),"×")</f>
        <v>×</v>
      </c>
      <c r="S1093" s="10" t="e">
        <f>IF(OR(AND(#REF!="知的",#REF!="陸上"),R1093="×"),Q1093,P1093)</f>
        <v>#REF!</v>
      </c>
      <c r="T1093" s="8" t="str">
        <f t="shared" si="17"/>
        <v>　</v>
      </c>
      <c r="X1093" s="272"/>
      <c r="Z1093" s="272"/>
    </row>
    <row r="1094" spans="15:26" ht="14.25" x14ac:dyDescent="0.15">
      <c r="O1094" s="10" t="e">
        <f>IF(OR(AND(#REF!="知的",#REF!="陸上"),R1094="×"),Q1094,P1094)</f>
        <v>#REF!</v>
      </c>
      <c r="P1094" s="10" t="str">
        <f>IFERROR(IF(#REF!="ﾎﾞｳﾘﾝｸﾞ","◎",IF(OR(#REF!="陸上",#REF!="水泳",#REF!="卓球",#REF!="ﾎﾞｯﾁｬ",#REF!="ﾌﾗｲﾝｸﾞﾃﾞｨｽｸ",#REF!="ｱｰﾁｪﾘｰ",#REF!="砲丸投4.0kg"),INDEX(判定,MATCH(リスト!X1094,縦リスト,0),MATCH(#REF!,横リスト,0)),"")),"×")</f>
        <v>×</v>
      </c>
      <c r="Q1094" s="10" t="e">
        <f>IF(#REF!="","",IFERROR(IF(AND(#REF!="知的",#REF!="陸上"),INDEX(判定２,MATCH(リスト!Z1094,縦リスト２,0),MATCH(#REF!,横リスト,0)),"×"),""))</f>
        <v>#REF!</v>
      </c>
      <c r="R1094" s="10" t="str">
        <f>IFERROR(IF(AND(#REF!="精神",#REF!="陸上"),INDEX(判定２,MATCH(リスト!Z1094,縦リスト２,0),MATCH(M1094,横リスト,0)),""),"×")</f>
        <v>×</v>
      </c>
      <c r="S1094" s="10" t="e">
        <f>IF(OR(AND(#REF!="知的",#REF!="陸上"),R1094="×"),Q1094,P1094)</f>
        <v>#REF!</v>
      </c>
      <c r="T1094" s="8" t="str">
        <f t="shared" si="17"/>
        <v>　</v>
      </c>
      <c r="X1094" s="272"/>
      <c r="Z1094" s="272"/>
    </row>
    <row r="1095" spans="15:26" ht="14.25" x14ac:dyDescent="0.15">
      <c r="O1095" s="10" t="e">
        <f>IF(OR(AND(#REF!="知的",#REF!="陸上"),R1095="×"),Q1095,P1095)</f>
        <v>#REF!</v>
      </c>
      <c r="P1095" s="10" t="str">
        <f>IFERROR(IF(#REF!="ﾎﾞｳﾘﾝｸﾞ","◎",IF(OR(#REF!="陸上",#REF!="水泳",#REF!="卓球",#REF!="ﾎﾞｯﾁｬ",#REF!="ﾌﾗｲﾝｸﾞﾃﾞｨｽｸ",#REF!="ｱｰﾁｪﾘｰ",#REF!="砲丸投4.0kg"),INDEX(判定,MATCH(リスト!X1095,縦リスト,0),MATCH(#REF!,横リスト,0)),"")),"×")</f>
        <v>×</v>
      </c>
      <c r="Q1095" s="10" t="e">
        <f>IF(#REF!="","",IFERROR(IF(AND(#REF!="知的",#REF!="陸上"),INDEX(判定２,MATCH(リスト!Z1095,縦リスト２,0),MATCH(#REF!,横リスト,0)),"×"),""))</f>
        <v>#REF!</v>
      </c>
      <c r="R1095" s="10" t="str">
        <f>IFERROR(IF(AND(#REF!="精神",#REF!="陸上"),INDEX(判定２,MATCH(リスト!Z1095,縦リスト２,0),MATCH(M1095,横リスト,0)),""),"×")</f>
        <v>×</v>
      </c>
      <c r="S1095" s="10" t="e">
        <f>IF(OR(AND(#REF!="知的",#REF!="陸上"),R1095="×"),Q1095,P1095)</f>
        <v>#REF!</v>
      </c>
      <c r="T1095" s="8" t="str">
        <f t="shared" si="17"/>
        <v>　</v>
      </c>
      <c r="X1095" s="272"/>
      <c r="Z1095" s="272"/>
    </row>
    <row r="1096" spans="15:26" ht="14.25" x14ac:dyDescent="0.15">
      <c r="O1096" s="10" t="e">
        <f>IF(OR(AND(#REF!="知的",#REF!="陸上"),R1096="×"),Q1096,P1096)</f>
        <v>#REF!</v>
      </c>
      <c r="P1096" s="10" t="str">
        <f>IFERROR(IF(#REF!="ﾎﾞｳﾘﾝｸﾞ","◎",IF(OR(#REF!="陸上",#REF!="水泳",#REF!="卓球",#REF!="ﾎﾞｯﾁｬ",#REF!="ﾌﾗｲﾝｸﾞﾃﾞｨｽｸ",#REF!="ｱｰﾁｪﾘｰ",#REF!="砲丸投4.0kg"),INDEX(判定,MATCH(リスト!X1096,縦リスト,0),MATCH(#REF!,横リスト,0)),"")),"×")</f>
        <v>×</v>
      </c>
      <c r="Q1096" s="10" t="e">
        <f>IF(#REF!="","",IFERROR(IF(AND(#REF!="知的",#REF!="陸上"),INDEX(判定２,MATCH(リスト!Z1096,縦リスト２,0),MATCH(#REF!,横リスト,0)),"×"),""))</f>
        <v>#REF!</v>
      </c>
      <c r="R1096" s="10" t="str">
        <f>IFERROR(IF(AND(#REF!="精神",#REF!="陸上"),INDEX(判定２,MATCH(リスト!Z1096,縦リスト２,0),MATCH(M1096,横リスト,0)),""),"×")</f>
        <v>×</v>
      </c>
      <c r="S1096" s="10" t="e">
        <f>IF(OR(AND(#REF!="知的",#REF!="陸上"),R1096="×"),Q1096,P1096)</f>
        <v>#REF!</v>
      </c>
      <c r="T1096" s="8" t="str">
        <f t="shared" si="17"/>
        <v>　</v>
      </c>
      <c r="X1096" s="272"/>
      <c r="Z1096" s="272"/>
    </row>
    <row r="1097" spans="15:26" ht="14.25" x14ac:dyDescent="0.15">
      <c r="O1097" s="10" t="e">
        <f>IF(OR(AND(#REF!="知的",#REF!="陸上"),R1097="×"),Q1097,P1097)</f>
        <v>#REF!</v>
      </c>
      <c r="P1097" s="10" t="str">
        <f>IFERROR(IF(#REF!="ﾎﾞｳﾘﾝｸﾞ","◎",IF(OR(#REF!="陸上",#REF!="水泳",#REF!="卓球",#REF!="ﾎﾞｯﾁｬ",#REF!="ﾌﾗｲﾝｸﾞﾃﾞｨｽｸ",#REF!="ｱｰﾁｪﾘｰ",#REF!="砲丸投4.0kg"),INDEX(判定,MATCH(リスト!X1097,縦リスト,0),MATCH(#REF!,横リスト,0)),"")),"×")</f>
        <v>×</v>
      </c>
      <c r="Q1097" s="10" t="e">
        <f>IF(#REF!="","",IFERROR(IF(AND(#REF!="知的",#REF!="陸上"),INDEX(判定２,MATCH(リスト!Z1097,縦リスト２,0),MATCH(#REF!,横リスト,0)),"×"),""))</f>
        <v>#REF!</v>
      </c>
      <c r="R1097" s="10" t="str">
        <f>IFERROR(IF(AND(#REF!="精神",#REF!="陸上"),INDEX(判定２,MATCH(リスト!Z1097,縦リスト２,0),MATCH(M1097,横リスト,0)),""),"×")</f>
        <v>×</v>
      </c>
      <c r="S1097" s="10" t="e">
        <f>IF(OR(AND(#REF!="知的",#REF!="陸上"),R1097="×"),Q1097,P1097)</f>
        <v>#REF!</v>
      </c>
      <c r="T1097" s="8" t="str">
        <f t="shared" si="17"/>
        <v>　</v>
      </c>
      <c r="X1097" s="272"/>
      <c r="Z1097" s="272"/>
    </row>
    <row r="1098" spans="15:26" ht="14.25" x14ac:dyDescent="0.15">
      <c r="O1098" s="10" t="e">
        <f>IF(OR(AND(#REF!="知的",#REF!="陸上"),R1098="×"),Q1098,P1098)</f>
        <v>#REF!</v>
      </c>
      <c r="P1098" s="10" t="str">
        <f>IFERROR(IF(#REF!="ﾎﾞｳﾘﾝｸﾞ","◎",IF(OR(#REF!="陸上",#REF!="水泳",#REF!="卓球",#REF!="ﾎﾞｯﾁｬ",#REF!="ﾌﾗｲﾝｸﾞﾃﾞｨｽｸ",#REF!="ｱｰﾁｪﾘｰ",#REF!="砲丸投4.0kg"),INDEX(判定,MATCH(リスト!X1098,縦リスト,0),MATCH(#REF!,横リスト,0)),"")),"×")</f>
        <v>×</v>
      </c>
      <c r="Q1098" s="10" t="e">
        <f>IF(#REF!="","",IFERROR(IF(AND(#REF!="知的",#REF!="陸上"),INDEX(判定２,MATCH(リスト!Z1098,縦リスト２,0),MATCH(#REF!,横リスト,0)),"×"),""))</f>
        <v>#REF!</v>
      </c>
      <c r="R1098" s="10" t="str">
        <f>IFERROR(IF(AND(#REF!="精神",#REF!="陸上"),INDEX(判定２,MATCH(リスト!Z1098,縦リスト２,0),MATCH(M1098,横リスト,0)),""),"×")</f>
        <v>×</v>
      </c>
      <c r="S1098" s="10" t="e">
        <f>IF(OR(AND(#REF!="知的",#REF!="陸上"),R1098="×"),Q1098,P1098)</f>
        <v>#REF!</v>
      </c>
      <c r="T1098" s="8" t="str">
        <f t="shared" si="17"/>
        <v>　</v>
      </c>
      <c r="X1098" s="272"/>
      <c r="Z1098" s="272"/>
    </row>
    <row r="1099" spans="15:26" ht="14.25" x14ac:dyDescent="0.15">
      <c r="O1099" s="10" t="e">
        <f>IF(OR(AND(#REF!="知的",#REF!="陸上"),R1099="×"),Q1099,P1099)</f>
        <v>#REF!</v>
      </c>
      <c r="P1099" s="10" t="str">
        <f>IFERROR(IF(#REF!="ﾎﾞｳﾘﾝｸﾞ","◎",IF(OR(#REF!="陸上",#REF!="水泳",#REF!="卓球",#REF!="ﾎﾞｯﾁｬ",#REF!="ﾌﾗｲﾝｸﾞﾃﾞｨｽｸ",#REF!="ｱｰﾁｪﾘｰ",#REF!="砲丸投4.0kg"),INDEX(判定,MATCH(リスト!X1099,縦リスト,0),MATCH(#REF!,横リスト,0)),"")),"×")</f>
        <v>×</v>
      </c>
      <c r="Q1099" s="10" t="e">
        <f>IF(#REF!="","",IFERROR(IF(AND(#REF!="知的",#REF!="陸上"),INDEX(判定２,MATCH(リスト!Z1099,縦リスト２,0),MATCH(#REF!,横リスト,0)),"×"),""))</f>
        <v>#REF!</v>
      </c>
      <c r="R1099" s="10" t="str">
        <f>IFERROR(IF(AND(#REF!="精神",#REF!="陸上"),INDEX(判定２,MATCH(リスト!Z1099,縦リスト２,0),MATCH(M1099,横リスト,0)),""),"×")</f>
        <v>×</v>
      </c>
      <c r="S1099" s="10" t="e">
        <f>IF(OR(AND(#REF!="知的",#REF!="陸上"),R1099="×"),Q1099,P1099)</f>
        <v>#REF!</v>
      </c>
      <c r="T1099" s="8" t="str">
        <f t="shared" si="17"/>
        <v>　</v>
      </c>
      <c r="X1099" s="272"/>
      <c r="Z1099" s="272"/>
    </row>
    <row r="1100" spans="15:26" ht="14.25" x14ac:dyDescent="0.15">
      <c r="O1100" s="10" t="e">
        <f>IF(OR(AND(#REF!="知的",#REF!="陸上"),R1100="×"),Q1100,P1100)</f>
        <v>#REF!</v>
      </c>
      <c r="P1100" s="10" t="str">
        <f>IFERROR(IF(#REF!="ﾎﾞｳﾘﾝｸﾞ","◎",IF(OR(#REF!="陸上",#REF!="水泳",#REF!="卓球",#REF!="ﾎﾞｯﾁｬ",#REF!="ﾌﾗｲﾝｸﾞﾃﾞｨｽｸ",#REF!="ｱｰﾁｪﾘｰ",#REF!="砲丸投4.0kg"),INDEX(判定,MATCH(リスト!X1100,縦リスト,0),MATCH(#REF!,横リスト,0)),"")),"×")</f>
        <v>×</v>
      </c>
      <c r="Q1100" s="10" t="e">
        <f>IF(#REF!="","",IFERROR(IF(AND(#REF!="知的",#REF!="陸上"),INDEX(判定２,MATCH(リスト!Z1100,縦リスト２,0),MATCH(#REF!,横リスト,0)),"×"),""))</f>
        <v>#REF!</v>
      </c>
      <c r="R1100" s="10" t="str">
        <f>IFERROR(IF(AND(#REF!="精神",#REF!="陸上"),INDEX(判定２,MATCH(リスト!Z1100,縦リスト２,0),MATCH(M1100,横リスト,0)),""),"×")</f>
        <v>×</v>
      </c>
      <c r="S1100" s="10" t="e">
        <f>IF(OR(AND(#REF!="知的",#REF!="陸上"),R1100="×"),Q1100,P1100)</f>
        <v>#REF!</v>
      </c>
      <c r="T1100" s="8" t="str">
        <f t="shared" si="17"/>
        <v>　</v>
      </c>
      <c r="X1100" s="272"/>
      <c r="Z1100" s="272"/>
    </row>
    <row r="1101" spans="15:26" x14ac:dyDescent="0.15">
      <c r="X1101" s="272"/>
      <c r="Z1101" s="272"/>
    </row>
    <row r="1102" spans="15:26" x14ac:dyDescent="0.15">
      <c r="X1102" s="272"/>
      <c r="Z1102" s="272"/>
    </row>
    <row r="1103" spans="15:26" x14ac:dyDescent="0.15">
      <c r="X1103" s="272"/>
      <c r="Z1103" s="272"/>
    </row>
    <row r="1104" spans="15:26" x14ac:dyDescent="0.15">
      <c r="X1104" s="272"/>
      <c r="Z1104" s="272"/>
    </row>
    <row r="1105" spans="24:24" x14ac:dyDescent="0.15">
      <c r="X1105" s="272"/>
    </row>
  </sheetData>
  <mergeCells count="130">
    <mergeCell ref="AB3:AB8"/>
    <mergeCell ref="AR3:AR7"/>
    <mergeCell ref="AC3:AC7"/>
    <mergeCell ref="AD3:AD7"/>
    <mergeCell ref="AE3:AE7"/>
    <mergeCell ref="AF3:AF7"/>
    <mergeCell ref="AG3:AG7"/>
    <mergeCell ref="AH3:AH7"/>
    <mergeCell ref="AI3:AI7"/>
    <mergeCell ref="AJ3:AJ7"/>
    <mergeCell ref="AM3:AM7"/>
    <mergeCell ref="AN3:AN7"/>
    <mergeCell ref="AO3:AO7"/>
    <mergeCell ref="AP3:AP7"/>
    <mergeCell ref="AQ3:AQ7"/>
    <mergeCell ref="AK110:AK114"/>
    <mergeCell ref="AL110:AL114"/>
    <mergeCell ref="BF110:BF114"/>
    <mergeCell ref="BG110:BG114"/>
    <mergeCell ref="BH110:BH114"/>
    <mergeCell ref="BI110:BI114"/>
    <mergeCell ref="BJ110:BJ114"/>
    <mergeCell ref="BK110:BK114"/>
    <mergeCell ref="BG3:BG7"/>
    <mergeCell ref="BB3:BB7"/>
    <mergeCell ref="BC3:BC7"/>
    <mergeCell ref="AK3:AK7"/>
    <mergeCell ref="AL3:AL7"/>
    <mergeCell ref="AM110:AM114"/>
    <mergeCell ref="AP110:AP114"/>
    <mergeCell ref="AV110:AV114"/>
    <mergeCell ref="AW110:AW114"/>
    <mergeCell ref="AX110:AX114"/>
    <mergeCell ref="AQ110:AQ114"/>
    <mergeCell ref="AR110:AR114"/>
    <mergeCell ref="AS110:AS114"/>
    <mergeCell ref="AT110:AT114"/>
    <mergeCell ref="AU110:AU114"/>
    <mergeCell ref="BE3:BE7"/>
    <mergeCell ref="AN110:AN114"/>
    <mergeCell ref="AO110:AO114"/>
    <mergeCell ref="AZ110:AZ114"/>
    <mergeCell ref="BA110:BA114"/>
    <mergeCell ref="AX3:AX7"/>
    <mergeCell ref="AY3:AY7"/>
    <mergeCell ref="AZ3:AZ7"/>
    <mergeCell ref="AS3:AS7"/>
    <mergeCell ref="AT3:AT7"/>
    <mergeCell ref="AV3:AV7"/>
    <mergeCell ref="AW3:AW7"/>
    <mergeCell ref="BA3:BA7"/>
    <mergeCell ref="AY110:AY114"/>
    <mergeCell ref="AU3:AU7"/>
    <mergeCell ref="BU110:BU114"/>
    <mergeCell ref="BP110:BP114"/>
    <mergeCell ref="BQ110:BQ114"/>
    <mergeCell ref="BR110:BR114"/>
    <mergeCell ref="BS110:BS114"/>
    <mergeCell ref="BT110:BT114"/>
    <mergeCell ref="BM110:BM114"/>
    <mergeCell ref="BN110:BN114"/>
    <mergeCell ref="BS3:BS7"/>
    <mergeCell ref="BO110:BO114"/>
    <mergeCell ref="BN3:BN7"/>
    <mergeCell ref="BO3:BO7"/>
    <mergeCell ref="BP3:BP7"/>
    <mergeCell ref="BQ3:BQ7"/>
    <mergeCell ref="BR3:BR7"/>
    <mergeCell ref="BI3:BI7"/>
    <mergeCell ref="BJ3:BJ7"/>
    <mergeCell ref="BL110:BL114"/>
    <mergeCell ref="BB110:BB114"/>
    <mergeCell ref="BC110:BC114"/>
    <mergeCell ref="BD110:BD114"/>
    <mergeCell ref="BE110:BE114"/>
    <mergeCell ref="BT3:BT7"/>
    <mergeCell ref="BL3:BL7"/>
    <mergeCell ref="BM3:BM7"/>
    <mergeCell ref="BD3:BD7"/>
    <mergeCell ref="BF3:BF7"/>
    <mergeCell ref="BH3:BH7"/>
    <mergeCell ref="BK3:BK7"/>
    <mergeCell ref="C57:H57"/>
    <mergeCell ref="Z3:Z8"/>
    <mergeCell ref="AA3:AA8"/>
    <mergeCell ref="D64:H64"/>
    <mergeCell ref="B1:L1"/>
    <mergeCell ref="C68:C69"/>
    <mergeCell ref="U2:W2"/>
    <mergeCell ref="C53:F54"/>
    <mergeCell ref="P5:Q6"/>
    <mergeCell ref="R4:S4"/>
    <mergeCell ref="R5:S5"/>
    <mergeCell ref="R6:S6"/>
    <mergeCell ref="R3:S3"/>
    <mergeCell ref="D58:H58"/>
    <mergeCell ref="D59:H59"/>
    <mergeCell ref="D60:H60"/>
    <mergeCell ref="D61:H61"/>
    <mergeCell ref="D62:H62"/>
    <mergeCell ref="D63:H63"/>
    <mergeCell ref="D65:H65"/>
    <mergeCell ref="D66:H66"/>
    <mergeCell ref="B2:N2"/>
    <mergeCell ref="X3:X8"/>
    <mergeCell ref="Y3:Y8"/>
    <mergeCell ref="A2:A19"/>
    <mergeCell ref="C61:C64"/>
    <mergeCell ref="C66:C67"/>
    <mergeCell ref="X2:AA2"/>
    <mergeCell ref="AG110:AG114"/>
    <mergeCell ref="AH110:AH114"/>
    <mergeCell ref="AI110:AI114"/>
    <mergeCell ref="AJ110:AJ114"/>
    <mergeCell ref="C38:F40"/>
    <mergeCell ref="B3:E3"/>
    <mergeCell ref="J3:K3"/>
    <mergeCell ref="F3:I3"/>
    <mergeCell ref="AB110:AB114"/>
    <mergeCell ref="AC110:AC114"/>
    <mergeCell ref="AD110:AD114"/>
    <mergeCell ref="AE110:AE114"/>
    <mergeCell ref="AF110:AF114"/>
    <mergeCell ref="U3:W5"/>
    <mergeCell ref="C58:C60"/>
    <mergeCell ref="D67:H67"/>
    <mergeCell ref="D68:H68"/>
    <mergeCell ref="D69:H69"/>
    <mergeCell ref="D70:H70"/>
    <mergeCell ref="C71:H75"/>
  </mergeCells>
  <phoneticPr fontId="2"/>
  <pageMargins left="0.15748031496062992" right="0.70866141732283472" top="0.27559055118110237" bottom="0.15748031496062992" header="0.15748031496062992" footer="0.15748031496062992"/>
  <pageSetup paperSize="9" scale="6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6" tint="0.39997558519241921"/>
  </sheetPr>
  <dimension ref="B1:W31"/>
  <sheetViews>
    <sheetView showZeros="0" topLeftCell="A2" zoomScale="85" zoomScaleNormal="85" zoomScaleSheetLayoutView="100" workbookViewId="0">
      <selection activeCell="J12" sqref="J12"/>
    </sheetView>
  </sheetViews>
  <sheetFormatPr defaultRowHeight="15.75" customHeight="1" x14ac:dyDescent="0.15"/>
  <cols>
    <col min="1" max="1" width="9" style="3"/>
    <col min="2" max="2" width="1.875" style="3" customWidth="1"/>
    <col min="3" max="3" width="5" style="3" customWidth="1"/>
    <col min="4" max="4" width="10.625" style="1" customWidth="1"/>
    <col min="5" max="5" width="7.625" style="3" customWidth="1"/>
    <col min="6" max="6" width="7.125" style="1" customWidth="1"/>
    <col min="7" max="7" width="9.375" style="1" bestFit="1" customWidth="1"/>
    <col min="8" max="8" width="10" style="1" bestFit="1" customWidth="1"/>
    <col min="9" max="9" width="6" style="1" customWidth="1"/>
    <col min="10" max="10" width="9.25" style="1" customWidth="1"/>
    <col min="11" max="11" width="7.75" style="1" bestFit="1" customWidth="1"/>
    <col min="12" max="12" width="15.625" style="3" customWidth="1"/>
    <col min="13" max="13" width="4.625" style="1" customWidth="1"/>
    <col min="14" max="14" width="10.625" style="2" customWidth="1"/>
    <col min="15" max="15" width="13.625" style="2" customWidth="1"/>
    <col min="16" max="16" width="11.625" style="1" customWidth="1"/>
    <col min="17" max="17" width="9.875" style="1" customWidth="1"/>
    <col min="18" max="18" width="8" style="1" customWidth="1"/>
    <col min="19" max="19" width="7.5" style="1" customWidth="1"/>
    <col min="20" max="20" width="8.125" style="3" customWidth="1"/>
    <col min="21" max="21" width="6.25" style="1" customWidth="1"/>
    <col min="22" max="22" width="2" customWidth="1"/>
    <col min="23" max="16384" width="9" style="3"/>
  </cols>
  <sheetData>
    <row r="1" spans="2:23" ht="31.5" customHeight="1" x14ac:dyDescent="0.15">
      <c r="B1" s="161"/>
      <c r="C1" s="161"/>
      <c r="D1" s="239"/>
      <c r="E1" s="161"/>
      <c r="F1" s="239"/>
      <c r="G1" s="239"/>
      <c r="H1" s="239"/>
      <c r="I1" s="239"/>
      <c r="J1" s="239"/>
      <c r="K1" s="239"/>
      <c r="L1" s="161"/>
      <c r="M1" s="239"/>
      <c r="N1" s="249"/>
      <c r="O1" s="249"/>
      <c r="P1" s="239"/>
      <c r="Q1" s="239"/>
      <c r="R1" s="239"/>
      <c r="S1" s="239"/>
      <c r="T1" s="161"/>
      <c r="U1" s="239"/>
      <c r="V1" s="240"/>
    </row>
    <row r="2" spans="2:23" ht="15.75" customHeight="1" x14ac:dyDescent="0.15">
      <c r="B2" s="161"/>
      <c r="C2" s="161"/>
      <c r="D2" s="239"/>
      <c r="E2" s="161"/>
      <c r="F2" s="239"/>
      <c r="G2" s="239"/>
      <c r="H2" s="239"/>
      <c r="I2" s="239"/>
      <c r="J2" s="239"/>
      <c r="K2" s="239"/>
      <c r="L2" s="161"/>
      <c r="M2" s="239"/>
      <c r="N2" s="249"/>
      <c r="O2" s="249"/>
      <c r="P2" s="239"/>
      <c r="Q2" s="239"/>
      <c r="R2" s="239"/>
      <c r="S2" s="239"/>
      <c r="T2" s="161"/>
      <c r="U2" s="239"/>
      <c r="V2" s="240"/>
    </row>
    <row r="3" spans="2:23" ht="15.75" customHeight="1" x14ac:dyDescent="0.15">
      <c r="B3" s="161"/>
      <c r="C3" s="161"/>
      <c r="D3" s="441" t="str">
        <f>リスト!$R$6&amp;"　    個人  　参加選手申込一覧表"</f>
        <v>第 ２４  回　宮崎県障がい者スポーツ大会　    個人  　参加選手申込一覧表</v>
      </c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239"/>
      <c r="Q3" s="240"/>
      <c r="R3" s="240"/>
      <c r="S3" s="240"/>
      <c r="T3" s="240"/>
      <c r="U3" s="240"/>
      <c r="V3" s="240"/>
    </row>
    <row r="4" spans="2:23" ht="15.75" customHeight="1" x14ac:dyDescent="0.15">
      <c r="B4" s="161"/>
      <c r="C4" s="161"/>
      <c r="D4" s="239"/>
      <c r="E4" s="161" t="s">
        <v>127</v>
      </c>
      <c r="F4" s="239"/>
      <c r="G4" s="239"/>
      <c r="H4" s="239"/>
      <c r="I4" s="239"/>
      <c r="J4" s="239"/>
      <c r="K4" s="239"/>
      <c r="L4" s="161"/>
      <c r="M4" s="239"/>
      <c r="N4" s="241">
        <v>43922</v>
      </c>
      <c r="O4" s="242"/>
      <c r="P4" s="239"/>
      <c r="Q4" s="240"/>
      <c r="R4" s="240"/>
      <c r="S4" s="240"/>
      <c r="T4" s="240"/>
      <c r="U4" s="240"/>
      <c r="V4" s="240"/>
    </row>
    <row r="5" spans="2:23" ht="15.75" customHeight="1" x14ac:dyDescent="0.15">
      <c r="B5" s="161"/>
      <c r="C5" s="161"/>
      <c r="D5" s="442" t="s">
        <v>129</v>
      </c>
      <c r="E5" s="444" t="s">
        <v>465</v>
      </c>
      <c r="F5" s="445"/>
      <c r="G5" s="445"/>
      <c r="H5" s="445"/>
      <c r="I5" s="445"/>
      <c r="J5" s="445"/>
      <c r="K5" s="446"/>
      <c r="L5" s="450" t="s">
        <v>9</v>
      </c>
      <c r="M5" s="451"/>
      <c r="N5" s="243" t="s">
        <v>8</v>
      </c>
      <c r="O5" s="244">
        <f>IF(COUNTIF(I11:I23,"男")=0,"",COUNTIF(I11:I23,"男"))</f>
        <v>4</v>
      </c>
      <c r="P5" s="239"/>
      <c r="Q5" s="240"/>
      <c r="R5" s="240"/>
      <c r="S5" s="245"/>
      <c r="T5" s="246"/>
      <c r="U5" s="240"/>
      <c r="V5" s="240"/>
    </row>
    <row r="6" spans="2:23" ht="15.75" customHeight="1" x14ac:dyDescent="0.15">
      <c r="B6" s="161"/>
      <c r="C6" s="161"/>
      <c r="D6" s="443"/>
      <c r="E6" s="447"/>
      <c r="F6" s="448"/>
      <c r="G6" s="448"/>
      <c r="H6" s="448"/>
      <c r="I6" s="448"/>
      <c r="J6" s="448"/>
      <c r="K6" s="449"/>
      <c r="L6" s="452"/>
      <c r="M6" s="453"/>
      <c r="N6" s="243" t="s">
        <v>2</v>
      </c>
      <c r="O6" s="244">
        <f>IF(COUNTIF(I11:I23,"女")=0,"",COUNTIF(I11:I23,"女"))</f>
        <v>2</v>
      </c>
      <c r="P6" s="239"/>
      <c r="Q6" s="240"/>
      <c r="R6" s="240"/>
      <c r="S6" s="240"/>
      <c r="T6" s="240"/>
      <c r="U6" s="240"/>
      <c r="V6" s="240"/>
    </row>
    <row r="7" spans="2:23" ht="15.75" customHeight="1" x14ac:dyDescent="0.15">
      <c r="B7" s="161"/>
      <c r="C7" s="161"/>
      <c r="D7" s="247" t="s">
        <v>23</v>
      </c>
      <c r="E7" s="456" t="s">
        <v>395</v>
      </c>
      <c r="F7" s="457"/>
      <c r="G7" s="458"/>
      <c r="H7" s="248" t="s">
        <v>14</v>
      </c>
      <c r="I7" s="459" t="s">
        <v>396</v>
      </c>
      <c r="J7" s="459"/>
      <c r="K7" s="459"/>
      <c r="L7" s="454"/>
      <c r="M7" s="455"/>
      <c r="N7" s="243" t="s">
        <v>10</v>
      </c>
      <c r="O7" s="244">
        <f>IF(COUNT(O5:O6)&gt;0,SUM(O5:O6),"")</f>
        <v>6</v>
      </c>
      <c r="P7" s="239"/>
      <c r="Q7" s="240"/>
      <c r="R7" s="240"/>
      <c r="S7" s="240"/>
      <c r="T7" s="240"/>
      <c r="U7" s="240"/>
      <c r="V7" s="240"/>
    </row>
    <row r="8" spans="2:23" ht="15.75" customHeight="1" x14ac:dyDescent="0.15">
      <c r="B8" s="161"/>
      <c r="C8" s="161"/>
      <c r="D8" s="239"/>
      <c r="E8" s="161"/>
      <c r="F8" s="239"/>
      <c r="G8" s="239"/>
      <c r="H8" s="239"/>
      <c r="I8" s="239"/>
      <c r="J8" s="239"/>
      <c r="K8" s="239"/>
      <c r="L8" s="161"/>
      <c r="M8" s="239"/>
      <c r="N8" s="249"/>
      <c r="O8" s="249"/>
      <c r="P8" s="239"/>
      <c r="Q8" s="239"/>
      <c r="R8" s="239"/>
      <c r="S8" s="239"/>
      <c r="T8" s="161"/>
      <c r="U8" s="239"/>
      <c r="V8" s="240"/>
    </row>
    <row r="9" spans="2:23" ht="15.75" customHeight="1" x14ac:dyDescent="0.15">
      <c r="B9" s="161"/>
      <c r="C9" s="161"/>
      <c r="D9" s="239"/>
      <c r="E9" s="438" t="s">
        <v>27</v>
      </c>
      <c r="F9" s="439"/>
      <c r="G9" s="439"/>
      <c r="H9" s="440"/>
      <c r="I9" s="239"/>
      <c r="J9" s="239"/>
      <c r="K9" s="239"/>
      <c r="L9" s="161"/>
      <c r="M9" s="239"/>
      <c r="N9" s="438" t="s">
        <v>102</v>
      </c>
      <c r="O9" s="440"/>
      <c r="P9" s="239"/>
      <c r="Q9" s="239"/>
      <c r="R9" s="239"/>
      <c r="S9" s="239"/>
      <c r="T9" s="161"/>
      <c r="U9" s="239"/>
      <c r="V9" s="240"/>
      <c r="W9" s="253"/>
    </row>
    <row r="10" spans="2:23" ht="31.5" customHeight="1" x14ac:dyDescent="0.15">
      <c r="B10" s="161"/>
      <c r="C10" s="254" t="s">
        <v>436</v>
      </c>
      <c r="D10" s="254" t="s">
        <v>445</v>
      </c>
      <c r="E10" s="254" t="s">
        <v>45</v>
      </c>
      <c r="F10" s="254" t="s">
        <v>41</v>
      </c>
      <c r="G10" s="254" t="s">
        <v>437</v>
      </c>
      <c r="H10" s="254" t="s">
        <v>438</v>
      </c>
      <c r="I10" s="254" t="s">
        <v>1</v>
      </c>
      <c r="J10" s="254" t="s">
        <v>0</v>
      </c>
      <c r="K10" s="311" t="s">
        <v>68</v>
      </c>
      <c r="L10" s="255" t="s">
        <v>100</v>
      </c>
      <c r="M10" s="254" t="s">
        <v>47</v>
      </c>
      <c r="N10" s="254" t="s">
        <v>101</v>
      </c>
      <c r="O10" s="254" t="s">
        <v>49</v>
      </c>
      <c r="P10" s="254" t="s">
        <v>348</v>
      </c>
      <c r="Q10" s="311" t="s">
        <v>5</v>
      </c>
      <c r="R10" s="255" t="s">
        <v>141</v>
      </c>
      <c r="S10" s="254" t="s">
        <v>144</v>
      </c>
      <c r="T10" s="313" t="s">
        <v>310</v>
      </c>
      <c r="U10" s="256" t="s">
        <v>311</v>
      </c>
      <c r="V10" s="240"/>
    </row>
    <row r="11" spans="2:23" ht="15.75" customHeight="1" x14ac:dyDescent="0.15">
      <c r="B11" s="161"/>
      <c r="C11" s="257">
        <v>1</v>
      </c>
      <c r="D11" s="258"/>
      <c r="E11" s="259" t="s">
        <v>398</v>
      </c>
      <c r="F11" s="259" t="s">
        <v>389</v>
      </c>
      <c r="G11" s="259" t="s">
        <v>401</v>
      </c>
      <c r="H11" s="259" t="s">
        <v>402</v>
      </c>
      <c r="I11" s="259" t="s">
        <v>390</v>
      </c>
      <c r="J11" s="260">
        <v>20862</v>
      </c>
      <c r="K11" s="312">
        <f>IF(J11="","",DATEDIF(J11,リスト!$R$4,"Y"))</f>
        <v>68</v>
      </c>
      <c r="L11" s="261" t="s">
        <v>128</v>
      </c>
      <c r="M11" s="286" t="s">
        <v>392</v>
      </c>
      <c r="N11" s="259" t="s">
        <v>52</v>
      </c>
      <c r="O11" s="259" t="s">
        <v>417</v>
      </c>
      <c r="P11" s="259">
        <v>10</v>
      </c>
      <c r="Q11" s="312">
        <v>2</v>
      </c>
      <c r="R11" s="262"/>
      <c r="S11" s="257"/>
      <c r="T11" s="314" t="s">
        <v>407</v>
      </c>
      <c r="U11" s="263" t="s">
        <v>397</v>
      </c>
      <c r="V11" s="240"/>
    </row>
    <row r="12" spans="2:23" ht="15.75" customHeight="1" x14ac:dyDescent="0.15">
      <c r="B12" s="161"/>
      <c r="C12" s="257">
        <v>2</v>
      </c>
      <c r="D12" s="258"/>
      <c r="E12" s="259" t="s">
        <v>398</v>
      </c>
      <c r="F12" s="259" t="s">
        <v>408</v>
      </c>
      <c r="G12" s="259" t="s">
        <v>401</v>
      </c>
      <c r="H12" s="259" t="s">
        <v>409</v>
      </c>
      <c r="I12" s="259" t="s">
        <v>390</v>
      </c>
      <c r="J12" s="264">
        <v>31267</v>
      </c>
      <c r="K12" s="312">
        <f>IF(J12="","",DATEDIF(J12,リスト!$R$4,"Y"))</f>
        <v>39</v>
      </c>
      <c r="L12" s="261" t="s">
        <v>128</v>
      </c>
      <c r="M12" s="286" t="s">
        <v>391</v>
      </c>
      <c r="N12" s="259" t="s">
        <v>53</v>
      </c>
      <c r="O12" s="259" t="s">
        <v>130</v>
      </c>
      <c r="P12" s="259">
        <v>26</v>
      </c>
      <c r="Q12" s="312" t="s">
        <v>418</v>
      </c>
      <c r="R12" s="262"/>
      <c r="S12" s="257"/>
      <c r="T12" s="314" t="s">
        <v>167</v>
      </c>
      <c r="U12" s="263" t="s">
        <v>407</v>
      </c>
      <c r="V12" s="240"/>
    </row>
    <row r="13" spans="2:23" ht="15.75" customHeight="1" x14ac:dyDescent="0.15">
      <c r="B13" s="161"/>
      <c r="C13" s="257">
        <v>3</v>
      </c>
      <c r="D13" s="258"/>
      <c r="E13" s="259" t="s">
        <v>398</v>
      </c>
      <c r="F13" s="259" t="s">
        <v>410</v>
      </c>
      <c r="G13" s="259" t="s">
        <v>401</v>
      </c>
      <c r="H13" s="259" t="s">
        <v>410</v>
      </c>
      <c r="I13" s="259" t="s">
        <v>390</v>
      </c>
      <c r="J13" s="264">
        <v>27637</v>
      </c>
      <c r="K13" s="312">
        <f>IF(J13="","",DATEDIF(J13,リスト!$R$4,"Y"))</f>
        <v>49</v>
      </c>
      <c r="L13" s="261" t="s">
        <v>128</v>
      </c>
      <c r="M13" s="286" t="s">
        <v>391</v>
      </c>
      <c r="N13" s="259" t="s">
        <v>126</v>
      </c>
      <c r="O13" s="259"/>
      <c r="P13" s="259"/>
      <c r="Q13" s="312" t="s">
        <v>419</v>
      </c>
      <c r="R13" s="262"/>
      <c r="S13" s="257"/>
      <c r="T13" s="314" t="s">
        <v>167</v>
      </c>
      <c r="U13" s="263"/>
      <c r="V13" s="240"/>
    </row>
    <row r="14" spans="2:23" ht="15.75" customHeight="1" x14ac:dyDescent="0.15">
      <c r="B14" s="161"/>
      <c r="C14" s="257">
        <v>4</v>
      </c>
      <c r="D14" s="258"/>
      <c r="E14" s="259" t="s">
        <v>398</v>
      </c>
      <c r="F14" s="259" t="s">
        <v>399</v>
      </c>
      <c r="G14" s="259" t="s">
        <v>401</v>
      </c>
      <c r="H14" s="259" t="s">
        <v>403</v>
      </c>
      <c r="I14" s="259" t="s">
        <v>388</v>
      </c>
      <c r="J14" s="264">
        <v>27934</v>
      </c>
      <c r="K14" s="312">
        <f>IF(J14="","",DATEDIF(J14,リスト!$R$4,"Y"))</f>
        <v>48</v>
      </c>
      <c r="L14" s="261" t="s">
        <v>128</v>
      </c>
      <c r="M14" s="287" t="s">
        <v>393</v>
      </c>
      <c r="N14" s="259" t="s">
        <v>105</v>
      </c>
      <c r="O14" s="259" t="s">
        <v>34</v>
      </c>
      <c r="P14" s="259"/>
      <c r="Q14" s="312" t="s">
        <v>420</v>
      </c>
      <c r="R14" s="262"/>
      <c r="S14" s="257"/>
      <c r="T14" s="314" t="s">
        <v>421</v>
      </c>
      <c r="U14" s="263" t="s">
        <v>397</v>
      </c>
      <c r="V14" s="240"/>
    </row>
    <row r="15" spans="2:23" ht="15.75" customHeight="1" x14ac:dyDescent="0.15">
      <c r="B15" s="161"/>
      <c r="C15" s="257">
        <v>5</v>
      </c>
      <c r="D15" s="258"/>
      <c r="E15" s="259" t="s">
        <v>398</v>
      </c>
      <c r="F15" s="259" t="s">
        <v>400</v>
      </c>
      <c r="G15" s="259" t="s">
        <v>401</v>
      </c>
      <c r="H15" s="259" t="s">
        <v>404</v>
      </c>
      <c r="I15" s="259" t="s">
        <v>388</v>
      </c>
      <c r="J15" s="264">
        <v>17787</v>
      </c>
      <c r="K15" s="312">
        <f>IF(J15="","",DATEDIF(J15,リスト!$R$4,"Y"))</f>
        <v>76</v>
      </c>
      <c r="L15" s="261" t="s">
        <v>128</v>
      </c>
      <c r="M15" s="286" t="s">
        <v>258</v>
      </c>
      <c r="N15" s="259" t="s">
        <v>59</v>
      </c>
      <c r="O15" s="259" t="s">
        <v>73</v>
      </c>
      <c r="P15" s="259">
        <v>15</v>
      </c>
      <c r="Q15" s="312">
        <v>2</v>
      </c>
      <c r="R15" s="262"/>
      <c r="S15" s="257"/>
      <c r="T15" s="314" t="s">
        <v>167</v>
      </c>
      <c r="U15" s="263" t="s">
        <v>397</v>
      </c>
      <c r="V15" s="240"/>
    </row>
    <row r="16" spans="2:23" ht="15.75" customHeight="1" x14ac:dyDescent="0.15">
      <c r="B16" s="161"/>
      <c r="C16" s="257">
        <v>6</v>
      </c>
      <c r="D16" s="258"/>
      <c r="E16" s="259" t="s">
        <v>398</v>
      </c>
      <c r="F16" s="259" t="s">
        <v>405</v>
      </c>
      <c r="G16" s="259" t="s">
        <v>401</v>
      </c>
      <c r="H16" s="259" t="s">
        <v>406</v>
      </c>
      <c r="I16" s="259" t="s">
        <v>390</v>
      </c>
      <c r="J16" s="264">
        <v>36257</v>
      </c>
      <c r="K16" s="312">
        <f>IF(J16="","",DATEDIF(J16,リスト!$R$4,"Y"))</f>
        <v>25</v>
      </c>
      <c r="L16" s="261" t="s">
        <v>128</v>
      </c>
      <c r="M16" s="288" t="s">
        <v>394</v>
      </c>
      <c r="N16" s="259" t="s">
        <v>105</v>
      </c>
      <c r="O16" s="259" t="s">
        <v>60</v>
      </c>
      <c r="P16" s="259">
        <v>27</v>
      </c>
      <c r="Q16" s="312" t="s">
        <v>420</v>
      </c>
      <c r="R16" s="262"/>
      <c r="S16" s="257"/>
      <c r="T16" s="314" t="s">
        <v>407</v>
      </c>
      <c r="U16" s="263" t="s">
        <v>407</v>
      </c>
      <c r="V16" s="240"/>
    </row>
    <row r="17" spans="2:23" ht="15.75" customHeight="1" x14ac:dyDescent="0.15">
      <c r="B17" s="161"/>
      <c r="C17" s="257">
        <v>7</v>
      </c>
      <c r="D17" s="265"/>
      <c r="E17" s="265"/>
      <c r="F17" s="265"/>
      <c r="G17" s="265"/>
      <c r="H17" s="265"/>
      <c r="I17" s="265"/>
      <c r="J17" s="265"/>
      <c r="K17" s="315"/>
      <c r="L17" s="266"/>
      <c r="M17" s="265"/>
      <c r="N17" s="265"/>
      <c r="O17" s="265"/>
      <c r="P17" s="265"/>
      <c r="Q17" s="315"/>
      <c r="R17" s="266"/>
      <c r="S17" s="265"/>
      <c r="T17" s="314" t="str">
        <f>IFERROR(IF(N17="ﾎﾞｳﾘﾝｸﾞ","◎",IF(OR(N17="陸上",N17="水泳",N17="卓球",N17="ﾎﾞｯﾁｬ",N17="ﾌﾗｲﾝｸﾞﾃﾞｨｽｸ",N17="ｱｰﾁｪﾘｰ"),INDEX(リスト!$AC$9:$BU$108,MATCH(リスト!X15,リスト!$AB$9:$AB$110,0),MATCH(O17,リスト!$AC$8:$BU$8,0)),"")),"×")</f>
        <v/>
      </c>
      <c r="U17" s="263"/>
      <c r="V17" s="240"/>
    </row>
    <row r="18" spans="2:23" ht="15.75" customHeight="1" x14ac:dyDescent="0.15">
      <c r="B18" s="161"/>
      <c r="C18" s="257">
        <v>8</v>
      </c>
      <c r="D18" s="265"/>
      <c r="E18" s="265"/>
      <c r="F18" s="265"/>
      <c r="G18" s="265"/>
      <c r="H18" s="265"/>
      <c r="I18" s="265"/>
      <c r="J18" s="265"/>
      <c r="K18" s="315"/>
      <c r="L18" s="266"/>
      <c r="M18" s="265"/>
      <c r="N18" s="265"/>
      <c r="O18" s="265"/>
      <c r="P18" s="265"/>
      <c r="Q18" s="315"/>
      <c r="R18" s="266"/>
      <c r="S18" s="265"/>
      <c r="T18" s="315" t="str">
        <f>IFERROR(IF(N18="ﾎﾞｳﾘﾝｸﾞ","◎",IF(OR(N18="陸上",N18="水泳",N18="卓球",N18="ﾎﾞｯﾁｬ",N18="ﾌﾗｲﾝｸﾞﾃﾞｨｽｸ",N18="ｱｰﾁｪﾘｰ"),INDEX(リスト!$AC$9:$BU$108,MATCH(リスト!X16,リスト!$AB$9:$AB$110,0),MATCH(O18,リスト!$AC$8:$BU$8,0)),"")),"×")</f>
        <v/>
      </c>
      <c r="U18" s="263"/>
      <c r="V18" s="240"/>
    </row>
    <row r="19" spans="2:23" ht="15.75" customHeight="1" x14ac:dyDescent="0.15">
      <c r="B19" s="161"/>
      <c r="C19" s="257">
        <v>9</v>
      </c>
      <c r="D19" s="265"/>
      <c r="E19" s="265"/>
      <c r="F19" s="265"/>
      <c r="G19" s="265"/>
      <c r="H19" s="265"/>
      <c r="I19" s="265"/>
      <c r="J19" s="265"/>
      <c r="K19" s="315"/>
      <c r="L19" s="266"/>
      <c r="M19" s="265"/>
      <c r="N19" s="265"/>
      <c r="O19" s="265"/>
      <c r="P19" s="265"/>
      <c r="Q19" s="315"/>
      <c r="R19" s="266"/>
      <c r="S19" s="265"/>
      <c r="T19" s="315" t="str">
        <f>IFERROR(IF(N19="ﾎﾞｳﾘﾝｸﾞ","◎",IF(OR(N19="陸上",N19="水泳",N19="卓球",N19="ﾎﾞｯﾁｬ",N19="ﾌﾗｲﾝｸﾞﾃﾞｨｽｸ",N19="ｱｰﾁｪﾘｰ"),INDEX(リスト!$AC$9:$BU$108,MATCH(リスト!X17,リスト!$AB$9:$AB$110,0),MATCH(O19,リスト!$AC$8:$BU$8,0)),"")),"×")</f>
        <v/>
      </c>
      <c r="U19" s="267"/>
      <c r="V19" s="240"/>
    </row>
    <row r="20" spans="2:23" ht="15.75" customHeight="1" x14ac:dyDescent="0.15">
      <c r="B20" s="161"/>
      <c r="C20" s="257">
        <v>10</v>
      </c>
      <c r="D20" s="265"/>
      <c r="E20" s="265"/>
      <c r="F20" s="265"/>
      <c r="G20" s="265"/>
      <c r="H20" s="265"/>
      <c r="I20" s="265"/>
      <c r="J20" s="265"/>
      <c r="K20" s="315"/>
      <c r="L20" s="266"/>
      <c r="M20" s="265"/>
      <c r="N20" s="265"/>
      <c r="O20" s="265"/>
      <c r="P20" s="265"/>
      <c r="Q20" s="315"/>
      <c r="R20" s="266"/>
      <c r="S20" s="265"/>
      <c r="T20" s="315" t="str">
        <f>IFERROR(IF(N20="ﾎﾞｳﾘﾝｸﾞ","◎",IF(OR(N20="陸上",N20="水泳",N20="卓球",N20="ﾎﾞｯﾁｬ",N20="ﾌﾗｲﾝｸﾞﾃﾞｨｽｸ",N20="ｱｰﾁｪﾘｰ"),INDEX(リスト!$AC$9:$BU$108,MATCH(リスト!X18,リスト!$AB$9:$AB$110,0),MATCH(O20,リスト!$AC$8:$BU$8,0)),"")),"×")</f>
        <v/>
      </c>
      <c r="U20" s="267"/>
      <c r="V20" s="240"/>
      <c r="W20" s="253"/>
    </row>
    <row r="21" spans="2:23" ht="15.75" customHeight="1" x14ac:dyDescent="0.15">
      <c r="B21" s="161"/>
      <c r="C21" s="257">
        <v>11</v>
      </c>
      <c r="D21" s="265"/>
      <c r="E21" s="265"/>
      <c r="F21" s="265"/>
      <c r="G21" s="265"/>
      <c r="H21" s="265"/>
      <c r="I21" s="265"/>
      <c r="J21" s="265"/>
      <c r="K21" s="315"/>
      <c r="L21" s="266"/>
      <c r="M21" s="265"/>
      <c r="N21" s="265"/>
      <c r="O21" s="265"/>
      <c r="P21" s="265"/>
      <c r="Q21" s="315"/>
      <c r="R21" s="266"/>
      <c r="S21" s="265"/>
      <c r="T21" s="315" t="str">
        <f>IFERROR(IF(N21="ﾎﾞｳﾘﾝｸﾞ","◎",IF(OR(N21="陸上",N21="水泳",N21="卓球",N21="ﾎﾞｯﾁｬ",N21="ﾌﾗｲﾝｸﾞﾃﾞｨｽｸ",N21="ｱｰﾁｪﾘｰ"),INDEX(リスト!$AC$9:$BU$108,MATCH(リスト!X19,リスト!$AB$9:$AB$110,0),MATCH(O21,リスト!$AC$8:$BU$8,0)),"")),"×")</f>
        <v/>
      </c>
      <c r="U21" s="267"/>
      <c r="V21" s="240"/>
    </row>
    <row r="22" spans="2:23" ht="15.75" customHeight="1" x14ac:dyDescent="0.15">
      <c r="B22" s="161"/>
      <c r="C22" s="257">
        <v>12</v>
      </c>
      <c r="D22" s="265"/>
      <c r="E22" s="265"/>
      <c r="F22" s="265"/>
      <c r="G22" s="265"/>
      <c r="H22" s="265"/>
      <c r="I22" s="265"/>
      <c r="J22" s="265"/>
      <c r="K22" s="315"/>
      <c r="L22" s="266"/>
      <c r="M22" s="265"/>
      <c r="N22" s="265"/>
      <c r="O22" s="265"/>
      <c r="P22" s="265"/>
      <c r="Q22" s="315"/>
      <c r="R22" s="266"/>
      <c r="S22" s="265"/>
      <c r="T22" s="315" t="str">
        <f>IFERROR(IF(N22="ﾎﾞｳﾘﾝｸﾞ","◎",IF(OR(N22="陸上",N22="水泳",N22="卓球",N22="ﾎﾞｯﾁｬ",N22="ﾌﾗｲﾝｸﾞﾃﾞｨｽｸ",N22="ｱｰﾁｪﾘｰ"),INDEX(リスト!$AC$9:$BU$108,MATCH(リスト!X20,リスト!$AB$9:$AB$110,0),MATCH(O22,リスト!$AC$8:$BU$8,0)),"")),"×")</f>
        <v/>
      </c>
      <c r="U22" s="267"/>
      <c r="V22" s="240"/>
    </row>
    <row r="23" spans="2:23" ht="15.75" customHeight="1" x14ac:dyDescent="0.15">
      <c r="B23" s="161"/>
      <c r="C23" s="268">
        <v>13</v>
      </c>
      <c r="D23" s="269"/>
      <c r="E23" s="269"/>
      <c r="F23" s="269"/>
      <c r="G23" s="269"/>
      <c r="H23" s="269"/>
      <c r="I23" s="269"/>
      <c r="J23" s="269"/>
      <c r="K23" s="315"/>
      <c r="L23" s="270"/>
      <c r="M23" s="269"/>
      <c r="N23" s="269"/>
      <c r="O23" s="269"/>
      <c r="P23" s="269"/>
      <c r="Q23" s="315"/>
      <c r="R23" s="270"/>
      <c r="S23" s="269"/>
      <c r="T23" s="315" t="str">
        <f>IFERROR(IF(N23="ﾎﾞｳﾘﾝｸﾞ","◎",IF(OR(N23="陸上",N23="水泳",N23="卓球",N23="ﾎﾞｯﾁｬ",N23="ﾌﾗｲﾝｸﾞﾃﾞｨｽｸ",N23="ｱｰﾁｪﾘｰ"),INDEX(リスト!$AC$9:$BU$108,MATCH(リスト!X21,リスト!$AB$9:$AB$110,0),MATCH(O23,リスト!$AC$8:$BU$8,0)),"")),"×")</f>
        <v/>
      </c>
      <c r="U23" s="271"/>
      <c r="V23" s="240"/>
    </row>
    <row r="24" spans="2:23" ht="15.75" customHeight="1" x14ac:dyDescent="0.15">
      <c r="B24" s="161"/>
      <c r="C24" s="161"/>
      <c r="D24" s="239"/>
      <c r="E24" s="161"/>
      <c r="F24" s="161"/>
      <c r="G24" s="161"/>
      <c r="H24" s="161"/>
      <c r="I24" s="239"/>
      <c r="J24" s="239"/>
      <c r="K24" s="239"/>
      <c r="L24" s="161"/>
      <c r="M24" s="239"/>
      <c r="N24" s="249"/>
      <c r="O24" s="249"/>
      <c r="P24" s="239"/>
      <c r="Q24" s="239"/>
      <c r="R24" s="239"/>
      <c r="S24" s="239"/>
      <c r="T24" s="161"/>
      <c r="U24" s="239"/>
      <c r="V24" s="240"/>
    </row>
    <row r="25" spans="2:23" ht="15.75" customHeight="1" x14ac:dyDescent="0.15">
      <c r="B25" s="161"/>
      <c r="C25" s="250"/>
      <c r="D25" s="250"/>
      <c r="E25" s="250"/>
      <c r="F25" s="250"/>
      <c r="G25" s="250"/>
      <c r="H25" s="250"/>
      <c r="I25" s="250"/>
      <c r="J25" s="250"/>
      <c r="K25" s="250"/>
      <c r="L25" s="251"/>
      <c r="M25" s="251"/>
      <c r="N25" s="252"/>
      <c r="O25" s="250"/>
      <c r="P25" s="22"/>
      <c r="Q25" s="22"/>
      <c r="R25" s="22"/>
      <c r="S25" s="239"/>
      <c r="T25" s="161"/>
      <c r="U25" s="239"/>
      <c r="V25" s="240"/>
    </row>
    <row r="26" spans="2:23" ht="15.75" customHeight="1" x14ac:dyDescent="0.15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0"/>
      <c r="R26" s="10"/>
    </row>
    <row r="27" spans="2:23" ht="15.75" customHeight="1" x14ac:dyDescent="0.15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0"/>
      <c r="R27" s="10"/>
    </row>
    <row r="28" spans="2:23" ht="15.75" customHeight="1" x14ac:dyDescent="0.15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0"/>
      <c r="R28" s="10"/>
    </row>
    <row r="29" spans="2:23" ht="15.75" customHeight="1" x14ac:dyDescent="0.15"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0"/>
      <c r="R29" s="10"/>
    </row>
    <row r="30" spans="2:23" ht="15.75" customHeight="1" x14ac:dyDescent="0.15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0"/>
      <c r="R30" s="10"/>
    </row>
    <row r="31" spans="2:23" ht="14.25" x14ac:dyDescent="0.15">
      <c r="C31" s="220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0"/>
      <c r="Q31" s="10"/>
      <c r="R31" s="10"/>
    </row>
  </sheetData>
  <mergeCells count="8">
    <mergeCell ref="E9:H9"/>
    <mergeCell ref="N9:O9"/>
    <mergeCell ref="D3:O3"/>
    <mergeCell ref="D5:D6"/>
    <mergeCell ref="E5:K6"/>
    <mergeCell ref="L5:M7"/>
    <mergeCell ref="E7:G7"/>
    <mergeCell ref="I7:K7"/>
  </mergeCells>
  <phoneticPr fontId="2"/>
  <conditionalFormatting sqref="I11:I16">
    <cfRule type="expression" dxfId="10" priority="18">
      <formula>$I11="女"</formula>
    </cfRule>
  </conditionalFormatting>
  <conditionalFormatting sqref="M11:M16">
    <cfRule type="expression" dxfId="9" priority="1">
      <formula>$K11="聴覚"</formula>
    </cfRule>
    <cfRule type="expression" dxfId="8" priority="2">
      <formula>$K11="視覚"</formula>
    </cfRule>
  </conditionalFormatting>
  <conditionalFormatting sqref="O11:O16">
    <cfRule type="expression" dxfId="7" priority="8">
      <formula>OR(O11="ﾃﾞｨｽﾀﾝｽ立位",O11="ﾃﾞｨｽﾀﾝｽ座位",O11="ｱｷｭﾗｼｰ７ｍ")</formula>
    </cfRule>
  </conditionalFormatting>
  <conditionalFormatting sqref="R11:R16">
    <cfRule type="expression" dxfId="6" priority="17">
      <formula>$R11&lt;&gt;""</formula>
    </cfRule>
  </conditionalFormatting>
  <conditionalFormatting sqref="S11:S16">
    <cfRule type="expression" dxfId="5" priority="19">
      <formula>$S11&lt;&gt;""</formula>
    </cfRule>
  </conditionalFormatting>
  <conditionalFormatting sqref="T11:T17">
    <cfRule type="expression" dxfId="4" priority="3">
      <formula>$T11="×"</formula>
    </cfRule>
    <cfRule type="expression" dxfId="3" priority="4">
      <formula>AND($O11="砲丸投4.0kg",$Q11=2)</formula>
    </cfRule>
    <cfRule type="expression" dxfId="2" priority="5">
      <formula xml:space="preserve"> ISERROR($U11)</formula>
    </cfRule>
    <cfRule type="expression" dxfId="1" priority="6">
      <formula>OR($U11="◎",$U11="○",$U11="●")</formula>
    </cfRule>
  </conditionalFormatting>
  <conditionalFormatting sqref="U11:U18">
    <cfRule type="expression" dxfId="0" priority="7">
      <formula>$U11=""</formula>
    </cfRule>
  </conditionalFormatting>
  <dataValidations count="13">
    <dataValidation type="list" allowBlank="1" showInputMessage="1" showErrorMessage="1" sqref="L11:L16" xr:uid="{00000000-0002-0000-0600-000000000000}">
      <formula1>市町村・学校</formula1>
    </dataValidation>
    <dataValidation imeMode="off" allowBlank="1" showInputMessage="1" showErrorMessage="1" sqref="K4 J11 K27:K1048576 K8 K24:K25 K10:K16" xr:uid="{00000000-0002-0000-0600-000001000000}"/>
    <dataValidation imeMode="on" allowBlank="1" showInputMessage="1" showErrorMessage="1" sqref="E7" xr:uid="{00000000-0002-0000-0600-000002000000}"/>
    <dataValidation type="list" allowBlank="1" showInputMessage="1" showErrorMessage="1" sqref="U11:U18" xr:uid="{00000000-0002-0000-0600-000003000000}">
      <formula1>全国</formula1>
    </dataValidation>
    <dataValidation type="list" allowBlank="1" showInputMessage="1" showErrorMessage="1" sqref="N11:N16" xr:uid="{00000000-0002-0000-0600-000004000000}">
      <formula1>種目</formula1>
    </dataValidation>
    <dataValidation imeMode="hiragana" allowBlank="1" showInputMessage="1" showErrorMessage="1" sqref="E11:F16 S11:S16" xr:uid="{00000000-0002-0000-0600-000005000000}"/>
    <dataValidation type="list" allowBlank="1" showInputMessage="1" showErrorMessage="1" sqref="M11:M16" xr:uid="{09CEC5C6-E49A-46CA-8364-EA265E42DDB6}">
      <formula1>"肢体,視覚,聴覚,知的,精神,内部"</formula1>
    </dataValidation>
    <dataValidation type="list" allowBlank="1" showInputMessage="1" showErrorMessage="1" sqref="P11:P16" xr:uid="{00000000-0002-0000-0600-000008000000}">
      <formula1>IF(N11="ﾎﾞｯﾁｬ",ボッチャ,IF(N11="陸上",陸上障がい,IF(N11="水泳",水泳障がい,IF(N11="ｱｰﾁｪﾘｰ",アーチェリー,IF(N11="卓球",卓球,IF(OR(N11="ﾌﾗｲﾝｸﾞﾃﾞｨｽｸ","ﾎﾞｳﾘﾝｸﾞ"),""))))))</formula1>
    </dataValidation>
    <dataValidation type="list" allowBlank="1" showInputMessage="1" showErrorMessage="1" sqref="O11:O16" xr:uid="{00000000-0002-0000-0600-000009000000}">
      <formula1>IF(N11="陸上",陸上,IF(N11="水泳",水泳,IF(OR(N11&lt;&gt;"陸上",N11&lt;&gt;"水泳"),その他)))</formula1>
    </dataValidation>
    <dataValidation type="list" allowBlank="1" showInputMessage="1" showErrorMessage="1" sqref="I11:I16" xr:uid="{00000000-0002-0000-0600-00000A000000}">
      <formula1>"男,女"</formula1>
    </dataValidation>
    <dataValidation imeMode="halfKatakana" allowBlank="1" showInputMessage="1" showErrorMessage="1" sqref="G10:H16" xr:uid="{00000000-0002-0000-0600-00000B000000}"/>
    <dataValidation type="list" allowBlank="1" showInputMessage="1" showErrorMessage="1" sqref="R11:R16" xr:uid="{00000000-0002-0000-0600-00000C000000}">
      <formula1>補装具・競技の補助</formula1>
    </dataValidation>
    <dataValidation type="list" allowBlank="1" showInputMessage="1" showErrorMessage="1" sqref="E5:K6" xr:uid="{6C1F5099-18B3-4C44-9C82-0E44CFBEE439}">
      <formula1>番号付市町村名</formula1>
    </dataValidation>
  </dataValidations>
  <printOptions horizontalCentered="1" verticalCentered="1"/>
  <pageMargins left="0.47244094488188981" right="0.23622047244094491" top="0.78740157480314965" bottom="0.19685039370078741" header="0.55118110236220474" footer="0.15748031496062992"/>
  <pageSetup paperSize="9" scale="95" orientation="landscape" r:id="rId1"/>
  <headerFooter alignWithMargins="0">
    <oddHeader>&amp;L（様式２）－１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07B44-C7FB-402D-B157-A94E5CD4BDF1}">
  <sheetPr>
    <tabColor rgb="FFC00000"/>
  </sheetPr>
  <dimension ref="A1:O49"/>
  <sheetViews>
    <sheetView view="pageBreakPreview" zoomScaleNormal="100" zoomScaleSheetLayoutView="100" workbookViewId="0">
      <selection activeCell="F19" sqref="F19:J19"/>
    </sheetView>
  </sheetViews>
  <sheetFormatPr defaultRowHeight="12" x14ac:dyDescent="0.15"/>
  <cols>
    <col min="1" max="1" width="10.375" style="11" customWidth="1"/>
    <col min="2" max="2" width="12.125" style="11" customWidth="1"/>
    <col min="3" max="3" width="13.125" style="11" customWidth="1"/>
    <col min="4" max="8" width="9.375" style="11" customWidth="1"/>
    <col min="9" max="10" width="5.25" style="11" customWidth="1"/>
    <col min="11" max="16384" width="9" style="11"/>
  </cols>
  <sheetData>
    <row r="1" spans="1:13" ht="14.25" x14ac:dyDescent="0.15">
      <c r="A1" s="103" t="s">
        <v>109</v>
      </c>
      <c r="B1" s="103"/>
      <c r="C1" s="577" t="str">
        <f>リスト!$R$6</f>
        <v>第 ２４  回　宮崎県障がい者スポーツ大会</v>
      </c>
      <c r="D1" s="577"/>
      <c r="E1" s="577"/>
      <c r="F1" s="577"/>
      <c r="G1" s="103"/>
      <c r="H1" s="12"/>
      <c r="I1" s="578" t="s">
        <v>350</v>
      </c>
      <c r="J1" s="579"/>
      <c r="K1" s="12"/>
      <c r="L1" s="12"/>
      <c r="M1" s="12"/>
    </row>
    <row r="2" spans="1:13" ht="31.5" customHeight="1" thickBot="1" x14ac:dyDescent="0.2">
      <c r="A2" s="580" t="s">
        <v>110</v>
      </c>
      <c r="B2" s="580"/>
      <c r="C2" s="580"/>
      <c r="D2" s="580"/>
      <c r="E2" s="580"/>
      <c r="F2" s="580"/>
      <c r="G2" s="124"/>
      <c r="H2" s="110"/>
      <c r="I2" s="581"/>
      <c r="J2" s="582"/>
    </row>
    <row r="3" spans="1:13" ht="18.75" x14ac:dyDescent="0.15">
      <c r="A3" s="104"/>
      <c r="B3" s="104"/>
      <c r="C3" s="104"/>
      <c r="D3" s="104"/>
      <c r="E3" s="104"/>
      <c r="F3" s="583">
        <v>45748</v>
      </c>
      <c r="G3" s="583"/>
      <c r="H3" s="583"/>
      <c r="I3" s="583"/>
    </row>
    <row r="4" spans="1:13" ht="36.75" customHeight="1" x14ac:dyDescent="0.15">
      <c r="A4" s="300" t="s">
        <v>83</v>
      </c>
      <c r="B4" s="571" t="s">
        <v>331</v>
      </c>
      <c r="C4" s="572"/>
      <c r="D4" s="572"/>
      <c r="E4" s="573"/>
      <c r="F4" s="301" t="s">
        <v>330</v>
      </c>
      <c r="G4" s="574" t="s">
        <v>367</v>
      </c>
      <c r="H4" s="575"/>
      <c r="I4" s="575"/>
      <c r="J4" s="576"/>
    </row>
    <row r="5" spans="1:13" ht="16.5" customHeight="1" x14ac:dyDescent="0.15">
      <c r="A5" s="302" t="s">
        <v>276</v>
      </c>
      <c r="B5" s="564" t="s" ph="1">
        <v>321</v>
      </c>
      <c r="C5" s="565"/>
      <c r="D5" s="566" t="s">
        <v>80</v>
      </c>
      <c r="E5" s="490" t="s">
        <v>0</v>
      </c>
      <c r="F5" s="567" t="s">
        <v>138</v>
      </c>
      <c r="G5" s="535"/>
      <c r="H5" s="535"/>
      <c r="I5" s="568">
        <f>DATEDIF(F6,F3,"y")</f>
        <v>68</v>
      </c>
      <c r="J5" s="537" t="s">
        <v>112</v>
      </c>
    </row>
    <row r="6" spans="1:13" ht="16.5" customHeight="1" x14ac:dyDescent="0.15">
      <c r="A6" s="553" t="s">
        <v>271</v>
      </c>
      <c r="B6" s="550" t="s">
        <v>322</v>
      </c>
      <c r="C6" s="555"/>
      <c r="D6" s="566"/>
      <c r="E6" s="490"/>
      <c r="F6" s="557">
        <v>20862</v>
      </c>
      <c r="G6" s="559">
        <v>20862</v>
      </c>
      <c r="H6" s="560"/>
      <c r="I6" s="569"/>
      <c r="J6" s="542"/>
      <c r="L6" s="138"/>
      <c r="M6" s="138"/>
    </row>
    <row r="7" spans="1:13" ht="16.5" customHeight="1" x14ac:dyDescent="0.15">
      <c r="A7" s="554"/>
      <c r="B7" s="531"/>
      <c r="C7" s="556"/>
      <c r="D7" s="566"/>
      <c r="E7" s="490"/>
      <c r="F7" s="558"/>
      <c r="G7" s="561"/>
      <c r="H7" s="562"/>
      <c r="I7" s="570"/>
      <c r="J7" s="506"/>
      <c r="L7" s="138"/>
      <c r="M7" s="138"/>
    </row>
    <row r="8" spans="1:13" ht="20.25" customHeight="1" x14ac:dyDescent="0.15">
      <c r="A8" s="490" t="s">
        <v>113</v>
      </c>
      <c r="B8" s="563" t="s">
        <v>323</v>
      </c>
      <c r="C8" s="543"/>
      <c r="D8" s="100"/>
      <c r="E8" s="100" t="s">
        <v>14</v>
      </c>
      <c r="F8" s="536" t="s">
        <v>368</v>
      </c>
      <c r="G8" s="536"/>
      <c r="H8" s="536"/>
      <c r="I8" s="536"/>
      <c r="J8" s="537"/>
    </row>
    <row r="9" spans="1:13" ht="20.25" customHeight="1" x14ac:dyDescent="0.15">
      <c r="A9" s="490"/>
      <c r="B9" s="538" t="s">
        <v>369</v>
      </c>
      <c r="C9" s="539"/>
      <c r="D9" s="539"/>
      <c r="E9" s="539"/>
      <c r="F9" s="539"/>
      <c r="G9" s="539"/>
      <c r="H9" s="539"/>
      <c r="I9" s="539"/>
      <c r="J9" s="540"/>
    </row>
    <row r="10" spans="1:13" ht="20.25" customHeight="1" x14ac:dyDescent="0.15">
      <c r="A10" s="490" t="s">
        <v>114</v>
      </c>
      <c r="B10" s="543" t="s">
        <v>324</v>
      </c>
      <c r="C10" s="544"/>
      <c r="D10" s="100"/>
      <c r="E10" s="100" t="s">
        <v>14</v>
      </c>
      <c r="F10" s="536" t="s">
        <v>466</v>
      </c>
      <c r="G10" s="536"/>
      <c r="H10" s="536"/>
      <c r="I10" s="536"/>
      <c r="J10" s="537"/>
    </row>
    <row r="11" spans="1:13" ht="20.25" customHeight="1" x14ac:dyDescent="0.15">
      <c r="A11" s="490"/>
      <c r="B11" s="545"/>
      <c r="C11" s="546"/>
      <c r="D11" s="122"/>
      <c r="E11" s="122" t="s">
        <v>482</v>
      </c>
      <c r="F11" s="541" t="s">
        <v>485</v>
      </c>
      <c r="G11" s="541"/>
      <c r="H11" s="541"/>
      <c r="I11" s="541"/>
      <c r="J11" s="542"/>
    </row>
    <row r="12" spans="1:13" ht="20.25" customHeight="1" x14ac:dyDescent="0.15">
      <c r="A12" s="490"/>
      <c r="B12" s="538" t="s">
        <v>370</v>
      </c>
      <c r="C12" s="539"/>
      <c r="D12" s="539"/>
      <c r="E12" s="539"/>
      <c r="F12" s="539"/>
      <c r="G12" s="539"/>
      <c r="H12" s="539"/>
      <c r="I12" s="539"/>
      <c r="J12" s="540"/>
    </row>
    <row r="13" spans="1:13" ht="9.75" customHeight="1" x14ac:dyDescent="0.15"/>
    <row r="14" spans="1:13" ht="23.25" customHeight="1" x14ac:dyDescent="0.15">
      <c r="A14" s="494" t="s">
        <v>115</v>
      </c>
      <c r="B14" s="494"/>
    </row>
    <row r="15" spans="1:13" ht="18" customHeight="1" x14ac:dyDescent="0.15">
      <c r="A15" s="490" t="s">
        <v>325</v>
      </c>
      <c r="B15" s="490"/>
      <c r="C15" s="303" t="s">
        <v>140</v>
      </c>
      <c r="D15" s="298" t="s">
        <v>33</v>
      </c>
      <c r="E15" s="491" t="s">
        <v>5</v>
      </c>
      <c r="F15" s="493"/>
      <c r="G15" s="491" t="s">
        <v>139</v>
      </c>
      <c r="H15" s="492"/>
      <c r="I15" s="492"/>
      <c r="J15" s="493"/>
    </row>
    <row r="16" spans="1:13" ht="17.25" customHeight="1" x14ac:dyDescent="0.15">
      <c r="A16" s="547" t="s">
        <v>329</v>
      </c>
      <c r="B16" s="547"/>
      <c r="C16" s="137" t="s">
        <v>354</v>
      </c>
      <c r="D16" s="548">
        <v>18</v>
      </c>
      <c r="E16" s="118">
        <v>1</v>
      </c>
      <c r="F16" s="119">
        <v>2</v>
      </c>
      <c r="G16" s="550" t="s">
        <v>371</v>
      </c>
      <c r="H16" s="551"/>
      <c r="I16" s="551"/>
      <c r="J16" s="552"/>
    </row>
    <row r="17" spans="1:10" ht="17.25" customHeight="1" x14ac:dyDescent="0.15">
      <c r="A17" s="547"/>
      <c r="B17" s="547"/>
      <c r="C17" s="304" t="s">
        <v>355</v>
      </c>
      <c r="D17" s="549"/>
      <c r="E17" s="305" t="s">
        <v>352</v>
      </c>
      <c r="F17" s="306" t="s">
        <v>353</v>
      </c>
      <c r="G17" s="550"/>
      <c r="H17" s="551"/>
      <c r="I17" s="551"/>
      <c r="J17" s="552"/>
    </row>
    <row r="18" spans="1:10" ht="18" customHeight="1" x14ac:dyDescent="0.15">
      <c r="A18" s="490" t="s">
        <v>15</v>
      </c>
      <c r="B18" s="490"/>
      <c r="C18" s="491" t="s">
        <v>467</v>
      </c>
      <c r="D18" s="492"/>
      <c r="E18" s="492"/>
      <c r="F18" s="492"/>
      <c r="G18" s="492"/>
      <c r="H18" s="492"/>
      <c r="I18" s="492"/>
      <c r="J18" s="493"/>
    </row>
    <row r="19" spans="1:10" ht="56.25" customHeight="1" x14ac:dyDescent="0.15">
      <c r="A19" s="522" t="s">
        <v>328</v>
      </c>
      <c r="B19" s="522"/>
      <c r="C19" s="523" t="s">
        <v>487</v>
      </c>
      <c r="D19" s="524"/>
      <c r="E19" s="525"/>
      <c r="F19" s="526" t="s">
        <v>468</v>
      </c>
      <c r="G19" s="527"/>
      <c r="H19" s="527"/>
      <c r="I19" s="527"/>
      <c r="J19" s="528"/>
    </row>
    <row r="20" spans="1:10" ht="18" customHeight="1" x14ac:dyDescent="0.15">
      <c r="A20" s="491" t="s">
        <v>116</v>
      </c>
      <c r="B20" s="493"/>
      <c r="C20" s="521" t="s">
        <v>21</v>
      </c>
      <c r="D20" s="505"/>
      <c r="E20" s="505"/>
      <c r="F20" s="505"/>
      <c r="G20" s="505"/>
      <c r="H20" s="505"/>
      <c r="I20" s="505"/>
      <c r="J20" s="506"/>
    </row>
    <row r="21" spans="1:10" ht="9.75" customHeight="1" x14ac:dyDescent="0.15"/>
    <row r="22" spans="1:10" ht="23.25" customHeight="1" x14ac:dyDescent="0.15">
      <c r="A22" s="494" t="s">
        <v>117</v>
      </c>
      <c r="B22" s="494"/>
    </row>
    <row r="23" spans="1:10" ht="18" customHeight="1" x14ac:dyDescent="0.15">
      <c r="A23" s="490" t="s">
        <v>325</v>
      </c>
      <c r="B23" s="490"/>
      <c r="C23" s="299" t="s">
        <v>33</v>
      </c>
      <c r="D23" s="491" t="s">
        <v>118</v>
      </c>
      <c r="E23" s="492"/>
      <c r="F23" s="492"/>
      <c r="G23" s="492"/>
      <c r="H23" s="492"/>
      <c r="I23" s="492"/>
      <c r="J23" s="493"/>
    </row>
    <row r="24" spans="1:10" ht="30" customHeight="1" x14ac:dyDescent="0.15">
      <c r="A24" s="529" t="s">
        <v>327</v>
      </c>
      <c r="B24" s="530"/>
      <c r="C24" s="511">
        <v>26</v>
      </c>
      <c r="D24" s="533" t="s">
        <v>361</v>
      </c>
      <c r="E24" s="534"/>
      <c r="F24" s="533" t="s">
        <v>362</v>
      </c>
      <c r="G24" s="534"/>
      <c r="H24" s="535" t="s">
        <v>363</v>
      </c>
      <c r="I24" s="536"/>
      <c r="J24" s="537"/>
    </row>
    <row r="25" spans="1:10" ht="15.75" customHeight="1" x14ac:dyDescent="0.15">
      <c r="A25" s="531"/>
      <c r="B25" s="532"/>
      <c r="C25" s="512"/>
      <c r="D25" s="521" t="s">
        <v>364</v>
      </c>
      <c r="E25" s="506"/>
      <c r="F25" s="521" t="s">
        <v>365</v>
      </c>
      <c r="G25" s="506"/>
      <c r="H25" s="521" t="s">
        <v>366</v>
      </c>
      <c r="I25" s="505"/>
      <c r="J25" s="506"/>
    </row>
    <row r="26" spans="1:10" ht="18" customHeight="1" x14ac:dyDescent="0.15">
      <c r="A26" s="490" t="s">
        <v>15</v>
      </c>
      <c r="B26" s="490"/>
      <c r="C26" s="491" t="s">
        <v>278</v>
      </c>
      <c r="D26" s="492"/>
      <c r="E26" s="492"/>
      <c r="F26" s="492"/>
      <c r="G26" s="492"/>
      <c r="H26" s="492"/>
      <c r="I26" s="492"/>
      <c r="J26" s="493"/>
    </row>
    <row r="27" spans="1:10" ht="17.25" customHeight="1" x14ac:dyDescent="0.15">
      <c r="A27" s="499" t="s">
        <v>326</v>
      </c>
      <c r="B27" s="500"/>
      <c r="C27" s="105" t="s">
        <v>119</v>
      </c>
      <c r="D27" s="503" t="s">
        <v>372</v>
      </c>
      <c r="E27" s="503"/>
      <c r="F27" s="503"/>
      <c r="G27" s="503" t="s">
        <v>11</v>
      </c>
      <c r="H27" s="503"/>
      <c r="I27" s="503"/>
      <c r="J27" s="504"/>
    </row>
    <row r="28" spans="1:10" ht="17.25" customHeight="1" x14ac:dyDescent="0.15">
      <c r="A28" s="501"/>
      <c r="B28" s="502"/>
      <c r="C28" s="307" t="s">
        <v>86</v>
      </c>
      <c r="D28" s="505" t="s">
        <v>279</v>
      </c>
      <c r="E28" s="505"/>
      <c r="F28" s="505"/>
      <c r="G28" s="505"/>
      <c r="H28" s="505"/>
      <c r="I28" s="505"/>
      <c r="J28" s="506"/>
    </row>
    <row r="29" spans="1:10" ht="9.75" customHeight="1" x14ac:dyDescent="0.15"/>
    <row r="30" spans="1:10" ht="23.25" customHeight="1" x14ac:dyDescent="0.15">
      <c r="A30" s="494" t="s">
        <v>137</v>
      </c>
      <c r="B30" s="494"/>
    </row>
    <row r="31" spans="1:10" ht="27" customHeight="1" x14ac:dyDescent="0.15">
      <c r="A31" s="490" t="s">
        <v>325</v>
      </c>
      <c r="B31" s="491"/>
      <c r="C31" s="298" t="s">
        <v>33</v>
      </c>
      <c r="D31" s="495" t="s">
        <v>469</v>
      </c>
      <c r="E31" s="496"/>
      <c r="F31" s="497" t="s">
        <v>470</v>
      </c>
      <c r="G31" s="497"/>
      <c r="H31" s="497"/>
      <c r="I31" s="497"/>
      <c r="J31" s="498"/>
    </row>
    <row r="32" spans="1:10" ht="26.25" customHeight="1" x14ac:dyDescent="0.15">
      <c r="A32" s="507"/>
      <c r="B32" s="508"/>
      <c r="C32" s="511"/>
      <c r="D32" s="308" t="s">
        <v>119</v>
      </c>
      <c r="E32" s="513" t="s">
        <v>283</v>
      </c>
      <c r="F32" s="514"/>
      <c r="G32" s="514"/>
      <c r="H32" s="514"/>
      <c r="I32" s="514"/>
      <c r="J32" s="515"/>
    </row>
    <row r="33" spans="1:15" ht="26.25" customHeight="1" x14ac:dyDescent="0.15">
      <c r="A33" s="509"/>
      <c r="B33" s="510"/>
      <c r="C33" s="512"/>
      <c r="D33" s="107" t="s">
        <v>86</v>
      </c>
      <c r="E33" s="516" t="s">
        <v>279</v>
      </c>
      <c r="F33" s="517"/>
      <c r="G33" s="517"/>
      <c r="H33" s="517"/>
      <c r="I33" s="517"/>
      <c r="J33" s="518"/>
    </row>
    <row r="34" spans="1:15" ht="9.75" customHeight="1" x14ac:dyDescent="0.15"/>
    <row r="35" spans="1:15" ht="23.25" customHeight="1" x14ac:dyDescent="0.15">
      <c r="A35" s="483" t="s">
        <v>475</v>
      </c>
      <c r="B35" s="483"/>
      <c r="C35" s="483"/>
      <c r="D35" s="483"/>
      <c r="E35" s="519" t="s">
        <v>476</v>
      </c>
      <c r="F35" s="519"/>
      <c r="G35" s="520" t="s">
        <v>477</v>
      </c>
      <c r="H35" s="520"/>
    </row>
    <row r="36" spans="1:15" ht="12" customHeight="1" x14ac:dyDescent="0.15">
      <c r="A36" s="316"/>
      <c r="B36" s="316"/>
      <c r="C36" s="316"/>
      <c r="D36" s="316"/>
      <c r="E36" s="317"/>
      <c r="F36" s="317"/>
      <c r="G36" s="318"/>
      <c r="H36" s="318"/>
    </row>
    <row r="37" spans="1:15" ht="23.25" customHeight="1" x14ac:dyDescent="0.15">
      <c r="A37" s="484" t="s">
        <v>478</v>
      </c>
      <c r="B37" s="484"/>
      <c r="C37" s="484"/>
      <c r="D37" s="484"/>
      <c r="E37" s="484"/>
      <c r="F37" s="484"/>
    </row>
    <row r="38" spans="1:15" ht="34.5" customHeight="1" x14ac:dyDescent="0.15">
      <c r="A38" s="477" t="s">
        <v>484</v>
      </c>
      <c r="B38" s="478"/>
      <c r="C38" s="478"/>
      <c r="D38" s="479"/>
      <c r="E38" s="480" t="s">
        <v>313</v>
      </c>
      <c r="F38" s="481"/>
      <c r="G38" s="481"/>
      <c r="H38" s="481"/>
      <c r="I38" s="481"/>
      <c r="J38" s="482"/>
      <c r="K38" s="16"/>
      <c r="L38" s="16"/>
      <c r="M38" s="16"/>
      <c r="N38" s="16"/>
      <c r="O38" s="16"/>
    </row>
    <row r="39" spans="1:15" ht="13.5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K39" s="16"/>
      <c r="L39" s="16"/>
      <c r="M39" s="16"/>
      <c r="N39" s="16"/>
      <c r="O39" s="16"/>
    </row>
    <row r="40" spans="1:15" ht="23.25" customHeight="1" thickBot="1" x14ac:dyDescent="0.2">
      <c r="A40" s="483" t="s">
        <v>373</v>
      </c>
      <c r="B40" s="483"/>
      <c r="C40" s="483"/>
      <c r="D40" s="483"/>
      <c r="E40" s="483"/>
    </row>
    <row r="41" spans="1:15" ht="18" customHeight="1" x14ac:dyDescent="0.15">
      <c r="A41" s="485" t="s">
        <v>120</v>
      </c>
      <c r="B41" s="486"/>
      <c r="C41" s="487" t="s">
        <v>121</v>
      </c>
      <c r="D41" s="488"/>
      <c r="E41" s="488"/>
      <c r="F41" s="488"/>
      <c r="G41" s="488"/>
      <c r="H41" s="488"/>
      <c r="I41" s="488"/>
      <c r="J41" s="489"/>
    </row>
    <row r="42" spans="1:15" ht="18.75" customHeight="1" x14ac:dyDescent="0.15">
      <c r="A42" s="461" t="s">
        <v>281</v>
      </c>
      <c r="B42" s="462"/>
      <c r="C42" s="467" t="s">
        <v>471</v>
      </c>
      <c r="D42" s="468"/>
      <c r="E42" s="468" t="s">
        <v>472</v>
      </c>
      <c r="F42" s="468"/>
      <c r="G42" s="309" t="s">
        <v>473</v>
      </c>
      <c r="H42" s="469" t="s">
        <v>474</v>
      </c>
      <c r="I42" s="470"/>
      <c r="J42" s="471"/>
    </row>
    <row r="43" spans="1:15" ht="18.75" customHeight="1" x14ac:dyDescent="0.15">
      <c r="A43" s="463"/>
      <c r="B43" s="464"/>
      <c r="C43" s="467" t="s">
        <v>282</v>
      </c>
      <c r="D43" s="468"/>
      <c r="E43" s="468"/>
      <c r="F43" s="468"/>
      <c r="G43" s="309" t="s">
        <v>473</v>
      </c>
      <c r="H43" s="469"/>
      <c r="I43" s="470"/>
      <c r="J43" s="471"/>
    </row>
    <row r="44" spans="1:15" ht="18.75" customHeight="1" thickBot="1" x14ac:dyDescent="0.2">
      <c r="A44" s="465"/>
      <c r="B44" s="466"/>
      <c r="C44" s="472" t="s">
        <v>282</v>
      </c>
      <c r="D44" s="473"/>
      <c r="E44" s="473"/>
      <c r="F44" s="473"/>
      <c r="G44" s="310" t="s">
        <v>473</v>
      </c>
      <c r="H44" s="474"/>
      <c r="I44" s="475"/>
      <c r="J44" s="476"/>
    </row>
    <row r="45" spans="1:15" ht="8.25" customHeight="1" x14ac:dyDescent="0.15"/>
    <row r="46" spans="1:15" ht="18" customHeight="1" x14ac:dyDescent="0.15">
      <c r="A46" s="18" t="s">
        <v>13</v>
      </c>
    </row>
    <row r="47" spans="1:15" ht="18" customHeight="1" x14ac:dyDescent="0.15">
      <c r="A47" s="460">
        <v>45748</v>
      </c>
      <c r="B47" s="460"/>
      <c r="C47" s="460"/>
      <c r="D47" s="460"/>
      <c r="E47" s="460"/>
      <c r="F47" s="460"/>
      <c r="G47" s="460"/>
      <c r="H47" s="460"/>
      <c r="I47" s="19"/>
    </row>
    <row r="48" spans="1:15" ht="18" customHeight="1" x14ac:dyDescent="0.15">
      <c r="A48" s="19" t="s">
        <v>123</v>
      </c>
    </row>
    <row r="49" spans="1:1" ht="18" customHeight="1" x14ac:dyDescent="0.15">
      <c r="A49" s="11" t="s">
        <v>55</v>
      </c>
    </row>
  </sheetData>
  <mergeCells count="85">
    <mergeCell ref="B4:E4"/>
    <mergeCell ref="G4:J4"/>
    <mergeCell ref="C1:F1"/>
    <mergeCell ref="I1:J1"/>
    <mergeCell ref="A2:F2"/>
    <mergeCell ref="I2:J2"/>
    <mergeCell ref="F3:I3"/>
    <mergeCell ref="A18:B18"/>
    <mergeCell ref="C18:J18"/>
    <mergeCell ref="A6:A7"/>
    <mergeCell ref="B6:C7"/>
    <mergeCell ref="F6:F7"/>
    <mergeCell ref="G6:H7"/>
    <mergeCell ref="A8:A9"/>
    <mergeCell ref="B8:C8"/>
    <mergeCell ref="F8:J8"/>
    <mergeCell ref="B9:J9"/>
    <mergeCell ref="J5:J7"/>
    <mergeCell ref="B5:C5"/>
    <mergeCell ref="D5:D7"/>
    <mergeCell ref="E5:E7"/>
    <mergeCell ref="F5:H5"/>
    <mergeCell ref="I5:I7"/>
    <mergeCell ref="A15:B15"/>
    <mergeCell ref="E15:F15"/>
    <mergeCell ref="G15:J15"/>
    <mergeCell ref="A16:B17"/>
    <mergeCell ref="D16:D17"/>
    <mergeCell ref="G16:J17"/>
    <mergeCell ref="A10:A12"/>
    <mergeCell ref="F10:J10"/>
    <mergeCell ref="B12:J12"/>
    <mergeCell ref="A14:B14"/>
    <mergeCell ref="F11:J11"/>
    <mergeCell ref="B10:C11"/>
    <mergeCell ref="D25:E25"/>
    <mergeCell ref="F25:G25"/>
    <mergeCell ref="A19:B19"/>
    <mergeCell ref="C19:E19"/>
    <mergeCell ref="F19:J19"/>
    <mergeCell ref="A20:B20"/>
    <mergeCell ref="C20:J20"/>
    <mergeCell ref="A22:B22"/>
    <mergeCell ref="A23:B23"/>
    <mergeCell ref="D23:J23"/>
    <mergeCell ref="H25:J25"/>
    <mergeCell ref="A24:B25"/>
    <mergeCell ref="C24:C25"/>
    <mergeCell ref="D24:E24"/>
    <mergeCell ref="F24:G24"/>
    <mergeCell ref="H24:J24"/>
    <mergeCell ref="A32:B33"/>
    <mergeCell ref="C32:C33"/>
    <mergeCell ref="E32:J32"/>
    <mergeCell ref="E33:J33"/>
    <mergeCell ref="A35:D35"/>
    <mergeCell ref="E35:F35"/>
    <mergeCell ref="G35:H35"/>
    <mergeCell ref="A26:B26"/>
    <mergeCell ref="C26:J26"/>
    <mergeCell ref="A30:B30"/>
    <mergeCell ref="A31:B31"/>
    <mergeCell ref="D31:E31"/>
    <mergeCell ref="F31:J31"/>
    <mergeCell ref="A27:B28"/>
    <mergeCell ref="D27:F27"/>
    <mergeCell ref="G27:J27"/>
    <mergeCell ref="D28:J28"/>
    <mergeCell ref="A38:D38"/>
    <mergeCell ref="E38:J38"/>
    <mergeCell ref="A40:E40"/>
    <mergeCell ref="A37:F37"/>
    <mergeCell ref="A41:B41"/>
    <mergeCell ref="C41:J41"/>
    <mergeCell ref="A47:H47"/>
    <mergeCell ref="A42:B44"/>
    <mergeCell ref="C42:D42"/>
    <mergeCell ref="E42:F42"/>
    <mergeCell ref="H42:J42"/>
    <mergeCell ref="C43:D43"/>
    <mergeCell ref="E43:F43"/>
    <mergeCell ref="H43:J43"/>
    <mergeCell ref="C44:D44"/>
    <mergeCell ref="E44:F44"/>
    <mergeCell ref="H44:J44"/>
  </mergeCells>
  <phoneticPr fontId="2"/>
  <pageMargins left="0.88" right="0.16" top="0.34" bottom="0.24" header="0" footer="0"/>
  <pageSetup paperSize="9"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C00000"/>
  </sheetPr>
  <dimension ref="A1:O49"/>
  <sheetViews>
    <sheetView tabSelected="1" view="pageBreakPreview" topLeftCell="A33" zoomScaleNormal="100" zoomScaleSheetLayoutView="100" workbookViewId="0">
      <selection activeCell="A47" sqref="A47:H47"/>
    </sheetView>
  </sheetViews>
  <sheetFormatPr defaultRowHeight="12" x14ac:dyDescent="0.15"/>
  <cols>
    <col min="1" max="1" width="10.375" style="11" customWidth="1"/>
    <col min="2" max="2" width="12.125" style="11" customWidth="1"/>
    <col min="3" max="3" width="13.125" style="11" customWidth="1"/>
    <col min="4" max="9" width="9.375" style="11" customWidth="1"/>
    <col min="10" max="10" width="9" style="11" customWidth="1"/>
    <col min="11" max="11" width="31.5" style="11" bestFit="1" customWidth="1"/>
    <col min="12" max="16384" width="9" style="11"/>
  </cols>
  <sheetData>
    <row r="1" spans="1:13" ht="14.25" x14ac:dyDescent="0.15">
      <c r="A1" s="103" t="s">
        <v>109</v>
      </c>
      <c r="B1" s="103"/>
      <c r="C1" s="577" t="str">
        <f>リスト!$R$6</f>
        <v>第 ２４  回　宮崎県障がい者スポーツ大会</v>
      </c>
      <c r="D1" s="577"/>
      <c r="E1" s="577"/>
      <c r="F1" s="577"/>
      <c r="G1" s="103"/>
      <c r="H1" s="12"/>
      <c r="I1" s="111" t="s">
        <v>350</v>
      </c>
      <c r="J1" s="12"/>
      <c r="K1" s="12"/>
      <c r="L1" s="12"/>
      <c r="M1" s="12"/>
    </row>
    <row r="2" spans="1:13" ht="31.5" customHeight="1" thickBot="1" x14ac:dyDescent="0.2">
      <c r="A2" s="580" t="s">
        <v>110</v>
      </c>
      <c r="B2" s="580"/>
      <c r="C2" s="580"/>
      <c r="D2" s="580"/>
      <c r="E2" s="580"/>
      <c r="F2" s="580"/>
      <c r="G2" s="124"/>
      <c r="H2" s="110"/>
      <c r="I2" s="112"/>
    </row>
    <row r="3" spans="1:13" ht="19.5" thickBot="1" x14ac:dyDescent="0.2">
      <c r="A3" s="104"/>
      <c r="B3" s="104"/>
      <c r="C3" s="104"/>
      <c r="D3" s="104"/>
      <c r="E3" s="104"/>
      <c r="F3" s="670">
        <f>リスト!$R$4</f>
        <v>45748</v>
      </c>
      <c r="G3" s="670"/>
      <c r="H3" s="670"/>
      <c r="I3" s="670"/>
    </row>
    <row r="4" spans="1:13" ht="36.75" customHeight="1" x14ac:dyDescent="0.15">
      <c r="A4" s="13" t="s">
        <v>83</v>
      </c>
      <c r="B4" s="657"/>
      <c r="C4" s="658"/>
      <c r="D4" s="658"/>
      <c r="E4" s="659"/>
      <c r="F4" s="136" t="s">
        <v>330</v>
      </c>
      <c r="G4" s="135"/>
      <c r="H4" s="660"/>
      <c r="I4" s="661"/>
    </row>
    <row r="5" spans="1:13" ht="16.5" customHeight="1" x14ac:dyDescent="0.15">
      <c r="A5" s="14" t="s">
        <v>276</v>
      </c>
      <c r="B5" s="564" ph="1"/>
      <c r="C5" s="565"/>
      <c r="D5" s="662" t="s">
        <v>80</v>
      </c>
      <c r="E5" s="665" t="s">
        <v>0</v>
      </c>
      <c r="F5" s="535" t="s">
        <v>138</v>
      </c>
      <c r="G5" s="536"/>
      <c r="H5" s="666"/>
      <c r="I5" s="667" t="s">
        <v>112</v>
      </c>
    </row>
    <row r="6" spans="1:13" ht="16.5" customHeight="1" x14ac:dyDescent="0.15">
      <c r="A6" s="627" t="s">
        <v>271</v>
      </c>
      <c r="B6" s="671"/>
      <c r="C6" s="672"/>
      <c r="D6" s="663"/>
      <c r="E6" s="553"/>
      <c r="F6" s="613" t="s">
        <v>333</v>
      </c>
      <c r="G6" s="541"/>
      <c r="H6" s="673"/>
      <c r="I6" s="668"/>
    </row>
    <row r="7" spans="1:13" ht="16.5" customHeight="1" x14ac:dyDescent="0.15">
      <c r="A7" s="628"/>
      <c r="B7" s="531"/>
      <c r="C7" s="556"/>
      <c r="D7" s="664"/>
      <c r="E7" s="554"/>
      <c r="F7" s="521"/>
      <c r="G7" s="505"/>
      <c r="H7" s="674"/>
      <c r="I7" s="669"/>
    </row>
    <row r="8" spans="1:13" ht="20.25" customHeight="1" x14ac:dyDescent="0.15">
      <c r="A8" s="651" t="s">
        <v>113</v>
      </c>
      <c r="B8" s="543" t="s">
        <v>334</v>
      </c>
      <c r="C8" s="544"/>
      <c r="D8" s="100" t="s">
        <v>14</v>
      </c>
      <c r="E8" s="536" t="s">
        <v>483</v>
      </c>
      <c r="F8" s="536"/>
      <c r="G8" s="536"/>
      <c r="H8" s="536"/>
      <c r="I8" s="652"/>
    </row>
    <row r="9" spans="1:13" ht="20.25" customHeight="1" x14ac:dyDescent="0.15">
      <c r="A9" s="628"/>
      <c r="B9" s="653"/>
      <c r="C9" s="654"/>
      <c r="D9" s="654"/>
      <c r="E9" s="654"/>
      <c r="F9" s="654"/>
      <c r="G9" s="654"/>
      <c r="H9" s="654"/>
      <c r="I9" s="655"/>
    </row>
    <row r="10" spans="1:13" ht="20.25" customHeight="1" x14ac:dyDescent="0.15">
      <c r="A10" s="651" t="s">
        <v>114</v>
      </c>
      <c r="B10" s="543" t="s">
        <v>335</v>
      </c>
      <c r="C10" s="544"/>
      <c r="D10" s="100" t="s">
        <v>14</v>
      </c>
      <c r="E10" s="536" t="s">
        <v>483</v>
      </c>
      <c r="F10" s="536"/>
      <c r="G10" s="536"/>
      <c r="H10" s="536"/>
      <c r="I10" s="652"/>
    </row>
    <row r="11" spans="1:13" ht="20.25" customHeight="1" x14ac:dyDescent="0.15">
      <c r="A11" s="627"/>
      <c r="B11" s="545"/>
      <c r="C11" s="546"/>
      <c r="D11" s="122" t="s">
        <v>482</v>
      </c>
      <c r="E11" s="546"/>
      <c r="F11" s="546"/>
      <c r="G11" s="546"/>
      <c r="H11" s="546"/>
      <c r="I11" s="656"/>
    </row>
    <row r="12" spans="1:13" ht="22.5" customHeight="1" thickBot="1" x14ac:dyDescent="0.2">
      <c r="A12" s="675"/>
      <c r="B12" s="676"/>
      <c r="C12" s="677"/>
      <c r="D12" s="677"/>
      <c r="E12" s="677"/>
      <c r="F12" s="677"/>
      <c r="G12" s="677"/>
      <c r="H12" s="677"/>
      <c r="I12" s="678"/>
    </row>
    <row r="13" spans="1:13" ht="9.75" customHeight="1" x14ac:dyDescent="0.15"/>
    <row r="14" spans="1:13" ht="23.25" customHeight="1" thickBot="1" x14ac:dyDescent="0.2">
      <c r="A14" s="602" t="s">
        <v>115</v>
      </c>
      <c r="B14" s="602"/>
    </row>
    <row r="15" spans="1:13" ht="18" customHeight="1" x14ac:dyDescent="0.15">
      <c r="A15" s="622" t="s">
        <v>325</v>
      </c>
      <c r="B15" s="623"/>
      <c r="C15" s="116" t="s">
        <v>140</v>
      </c>
      <c r="D15" s="101" t="s">
        <v>33</v>
      </c>
      <c r="E15" s="624" t="s">
        <v>5</v>
      </c>
      <c r="F15" s="623"/>
      <c r="G15" s="624" t="s">
        <v>139</v>
      </c>
      <c r="H15" s="625"/>
      <c r="I15" s="626"/>
    </row>
    <row r="16" spans="1:13" ht="17.25" customHeight="1" x14ac:dyDescent="0.15">
      <c r="A16" s="632"/>
      <c r="B16" s="530"/>
      <c r="C16" s="115" t="s">
        <v>354</v>
      </c>
      <c r="D16" s="549"/>
      <c r="E16" s="118">
        <v>1</v>
      </c>
      <c r="F16" s="119">
        <v>2</v>
      </c>
      <c r="G16" s="635"/>
      <c r="H16" s="636"/>
      <c r="I16" s="637"/>
    </row>
    <row r="17" spans="1:9" ht="17.25" customHeight="1" x14ac:dyDescent="0.15">
      <c r="A17" s="633"/>
      <c r="B17" s="532"/>
      <c r="C17" s="113" t="s">
        <v>355</v>
      </c>
      <c r="D17" s="634"/>
      <c r="E17" s="114" t="s">
        <v>352</v>
      </c>
      <c r="F17" s="117" t="s">
        <v>353</v>
      </c>
      <c r="G17" s="638"/>
      <c r="H17" s="639"/>
      <c r="I17" s="640"/>
    </row>
    <row r="18" spans="1:9" ht="18" customHeight="1" x14ac:dyDescent="0.15">
      <c r="A18" s="641" t="s">
        <v>15</v>
      </c>
      <c r="B18" s="493"/>
      <c r="C18" s="491" t="s">
        <v>277</v>
      </c>
      <c r="D18" s="492"/>
      <c r="E18" s="492"/>
      <c r="F18" s="492"/>
      <c r="G18" s="492"/>
      <c r="H18" s="492"/>
      <c r="I18" s="642"/>
    </row>
    <row r="19" spans="1:9" ht="56.25" customHeight="1" x14ac:dyDescent="0.15">
      <c r="A19" s="643"/>
      <c r="B19" s="644"/>
      <c r="C19" s="645" t="s">
        <v>486</v>
      </c>
      <c r="D19" s="646"/>
      <c r="E19" s="647"/>
      <c r="F19" s="648" t="s">
        <v>312</v>
      </c>
      <c r="G19" s="649"/>
      <c r="H19" s="649"/>
      <c r="I19" s="650"/>
    </row>
    <row r="20" spans="1:9" ht="18" customHeight="1" thickBot="1" x14ac:dyDescent="0.2">
      <c r="A20" s="617" t="s">
        <v>116</v>
      </c>
      <c r="B20" s="618"/>
      <c r="C20" s="619" t="s">
        <v>21</v>
      </c>
      <c r="D20" s="620"/>
      <c r="E20" s="620"/>
      <c r="F20" s="620"/>
      <c r="G20" s="620"/>
      <c r="H20" s="620"/>
      <c r="I20" s="621"/>
    </row>
    <row r="21" spans="1:9" ht="9.75" customHeight="1" x14ac:dyDescent="0.15"/>
    <row r="22" spans="1:9" ht="23.25" customHeight="1" thickBot="1" x14ac:dyDescent="0.2">
      <c r="A22" s="602" t="s">
        <v>117</v>
      </c>
      <c r="B22" s="602"/>
    </row>
    <row r="23" spans="1:9" ht="18" customHeight="1" x14ac:dyDescent="0.15">
      <c r="A23" s="622" t="s">
        <v>325</v>
      </c>
      <c r="B23" s="623"/>
      <c r="C23" s="102" t="s">
        <v>33</v>
      </c>
      <c r="D23" s="624" t="s">
        <v>118</v>
      </c>
      <c r="E23" s="625"/>
      <c r="F23" s="625"/>
      <c r="G23" s="625"/>
      <c r="H23" s="625"/>
      <c r="I23" s="626"/>
    </row>
    <row r="24" spans="1:9" ht="30" customHeight="1" x14ac:dyDescent="0.15">
      <c r="A24" s="585"/>
      <c r="B24" s="537"/>
      <c r="C24" s="567"/>
      <c r="D24" s="513" t="s">
        <v>361</v>
      </c>
      <c r="E24" s="515"/>
      <c r="F24" s="513" t="s">
        <v>362</v>
      </c>
      <c r="G24" s="515"/>
      <c r="H24" s="513" t="s">
        <v>363</v>
      </c>
      <c r="I24" s="592"/>
    </row>
    <row r="25" spans="1:9" ht="15.75" customHeight="1" x14ac:dyDescent="0.15">
      <c r="A25" s="586"/>
      <c r="B25" s="506"/>
      <c r="C25" s="584"/>
      <c r="D25" s="516" t="s">
        <v>364</v>
      </c>
      <c r="E25" s="518"/>
      <c r="F25" s="516" t="s">
        <v>365</v>
      </c>
      <c r="G25" s="518"/>
      <c r="H25" s="516" t="s">
        <v>366</v>
      </c>
      <c r="I25" s="593"/>
    </row>
    <row r="26" spans="1:9" ht="18" customHeight="1" x14ac:dyDescent="0.15">
      <c r="A26" s="641" t="s">
        <v>15</v>
      </c>
      <c r="B26" s="493"/>
      <c r="C26" s="491" t="s">
        <v>278</v>
      </c>
      <c r="D26" s="492"/>
      <c r="E26" s="492"/>
      <c r="F26" s="492"/>
      <c r="G26" s="492"/>
      <c r="H26" s="492"/>
      <c r="I26" s="642"/>
    </row>
    <row r="27" spans="1:9" ht="17.25" customHeight="1" x14ac:dyDescent="0.15">
      <c r="A27" s="597"/>
      <c r="B27" s="500"/>
      <c r="C27" s="15" t="s">
        <v>119</v>
      </c>
      <c r="D27" s="503" t="s">
        <v>341</v>
      </c>
      <c r="E27" s="503"/>
      <c r="F27" s="503"/>
      <c r="G27" s="503" t="s">
        <v>11</v>
      </c>
      <c r="H27" s="503"/>
      <c r="I27" s="587"/>
    </row>
    <row r="28" spans="1:9" ht="17.25" customHeight="1" thickBot="1" x14ac:dyDescent="0.2">
      <c r="A28" s="598"/>
      <c r="B28" s="599"/>
      <c r="C28" s="106" t="s">
        <v>86</v>
      </c>
      <c r="D28" s="600" t="s">
        <v>279</v>
      </c>
      <c r="E28" s="600"/>
      <c r="F28" s="600"/>
      <c r="G28" s="600"/>
      <c r="H28" s="600"/>
      <c r="I28" s="601"/>
    </row>
    <row r="29" spans="1:9" ht="9.75" customHeight="1" x14ac:dyDescent="0.15"/>
    <row r="30" spans="1:9" ht="23.25" customHeight="1" thickBot="1" x14ac:dyDescent="0.2">
      <c r="A30" s="602" t="s">
        <v>137</v>
      </c>
      <c r="B30" s="602"/>
    </row>
    <row r="31" spans="1:9" ht="18.75" customHeight="1" x14ac:dyDescent="0.15">
      <c r="A31" s="622" t="s">
        <v>325</v>
      </c>
      <c r="B31" s="623"/>
      <c r="C31" s="101" t="s">
        <v>33</v>
      </c>
      <c r="D31" s="629" t="s">
        <v>332</v>
      </c>
      <c r="E31" s="630"/>
      <c r="F31" s="630"/>
      <c r="G31" s="630"/>
      <c r="H31" s="630"/>
      <c r="I31" s="631"/>
    </row>
    <row r="32" spans="1:9" ht="26.25" customHeight="1" x14ac:dyDescent="0.15">
      <c r="A32" s="603"/>
      <c r="B32" s="604"/>
      <c r="C32" s="511"/>
      <c r="D32" s="105" t="s">
        <v>119</v>
      </c>
      <c r="E32" s="588" t="s">
        <v>283</v>
      </c>
      <c r="F32" s="503"/>
      <c r="G32" s="503"/>
      <c r="H32" s="503"/>
      <c r="I32" s="504"/>
    </row>
    <row r="33" spans="1:15" ht="26.25" customHeight="1" x14ac:dyDescent="0.15">
      <c r="A33" s="605"/>
      <c r="B33" s="606"/>
      <c r="C33" s="512"/>
      <c r="D33" s="107" t="s">
        <v>86</v>
      </c>
      <c r="E33" s="589" t="s">
        <v>279</v>
      </c>
      <c r="F33" s="590"/>
      <c r="G33" s="590"/>
      <c r="H33" s="590"/>
      <c r="I33" s="591"/>
    </row>
    <row r="34" spans="1:15" ht="9.75" customHeight="1" x14ac:dyDescent="0.15"/>
    <row r="35" spans="1:15" ht="25.5" customHeight="1" x14ac:dyDescent="0.15">
      <c r="A35" s="483" t="s">
        <v>479</v>
      </c>
      <c r="B35" s="483"/>
      <c r="C35" s="483"/>
      <c r="D35" s="483"/>
      <c r="E35" s="483" t="s">
        <v>480</v>
      </c>
      <c r="F35" s="483"/>
      <c r="G35" s="483"/>
    </row>
    <row r="36" spans="1:15" ht="10.5" customHeight="1" x14ac:dyDescent="0.15">
      <c r="A36" s="316"/>
      <c r="B36" s="316"/>
      <c r="C36" s="316"/>
      <c r="D36" s="316"/>
      <c r="E36" s="316"/>
      <c r="F36" s="316"/>
      <c r="G36" s="316"/>
    </row>
    <row r="37" spans="1:15" ht="23.25" customHeight="1" x14ac:dyDescent="0.15">
      <c r="A37" s="484" t="s">
        <v>280</v>
      </c>
      <c r="B37" s="484"/>
      <c r="C37" s="484"/>
      <c r="D37" s="484"/>
      <c r="E37" s="484"/>
    </row>
    <row r="38" spans="1:15" ht="32.25" customHeight="1" x14ac:dyDescent="0.15">
      <c r="A38" s="594" t="s">
        <v>481</v>
      </c>
      <c r="B38" s="595"/>
      <c r="C38" s="595"/>
      <c r="D38" s="596"/>
      <c r="E38" s="480" t="s">
        <v>313</v>
      </c>
      <c r="F38" s="481"/>
      <c r="G38" s="481"/>
      <c r="H38" s="481"/>
      <c r="I38" s="482"/>
      <c r="K38" s="16"/>
      <c r="L38" s="16"/>
      <c r="M38" s="16"/>
      <c r="N38" s="16"/>
      <c r="O38" s="16"/>
    </row>
    <row r="39" spans="1:15" ht="12.75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K39" s="16"/>
      <c r="L39" s="16"/>
      <c r="M39" s="16"/>
      <c r="N39" s="16"/>
      <c r="O39" s="16"/>
    </row>
    <row r="40" spans="1:15" ht="23.25" customHeight="1" x14ac:dyDescent="0.15">
      <c r="A40" s="484" t="s">
        <v>373</v>
      </c>
      <c r="B40" s="484"/>
      <c r="C40" s="484"/>
      <c r="D40" s="484"/>
      <c r="E40" s="484"/>
    </row>
    <row r="41" spans="1:15" ht="18" customHeight="1" x14ac:dyDescent="0.15">
      <c r="A41" s="607" t="s">
        <v>120</v>
      </c>
      <c r="B41" s="608"/>
      <c r="C41" s="614" t="s">
        <v>121</v>
      </c>
      <c r="D41" s="615"/>
      <c r="E41" s="615"/>
      <c r="F41" s="615"/>
      <c r="G41" s="615"/>
      <c r="H41" s="615"/>
      <c r="I41" s="616"/>
    </row>
    <row r="42" spans="1:15" ht="18.75" customHeight="1" x14ac:dyDescent="0.15">
      <c r="A42" s="609" t="s">
        <v>281</v>
      </c>
      <c r="B42" s="462"/>
      <c r="C42" s="535" t="s">
        <v>340</v>
      </c>
      <c r="D42" s="537"/>
      <c r="E42" s="535"/>
      <c r="F42" s="536"/>
      <c r="G42" s="100"/>
      <c r="H42" s="536" t="s">
        <v>336</v>
      </c>
      <c r="I42" s="537"/>
    </row>
    <row r="43" spans="1:15" ht="18.75" customHeight="1" x14ac:dyDescent="0.15">
      <c r="A43" s="610"/>
      <c r="B43" s="464"/>
      <c r="C43" s="613" t="s">
        <v>282</v>
      </c>
      <c r="D43" s="542"/>
      <c r="E43" s="613"/>
      <c r="F43" s="541"/>
      <c r="G43" s="122"/>
      <c r="H43" s="541" t="s">
        <v>122</v>
      </c>
      <c r="I43" s="542"/>
    </row>
    <row r="44" spans="1:15" ht="18.75" customHeight="1" x14ac:dyDescent="0.15">
      <c r="A44" s="611"/>
      <c r="B44" s="612"/>
      <c r="C44" s="521" t="s">
        <v>282</v>
      </c>
      <c r="D44" s="506"/>
      <c r="E44" s="521"/>
      <c r="F44" s="505"/>
      <c r="G44" s="123"/>
      <c r="H44" s="505" t="s">
        <v>122</v>
      </c>
      <c r="I44" s="506"/>
    </row>
    <row r="45" spans="1:15" ht="8.25" customHeight="1" x14ac:dyDescent="0.15"/>
    <row r="46" spans="1:15" ht="18" customHeight="1" x14ac:dyDescent="0.15">
      <c r="A46" s="18" t="s">
        <v>13</v>
      </c>
    </row>
    <row r="47" spans="1:15" ht="18" customHeight="1" x14ac:dyDescent="0.15">
      <c r="A47" s="460">
        <f>$F$3</f>
        <v>45748</v>
      </c>
      <c r="B47" s="460"/>
      <c r="C47" s="460"/>
      <c r="D47" s="460"/>
      <c r="E47" s="460"/>
      <c r="F47" s="460"/>
      <c r="G47" s="460"/>
      <c r="H47" s="460"/>
    </row>
    <row r="48" spans="1:15" ht="18" customHeight="1" x14ac:dyDescent="0.15">
      <c r="A48" s="19" t="s">
        <v>123</v>
      </c>
    </row>
    <row r="49" spans="1:1" ht="18" customHeight="1" x14ac:dyDescent="0.15">
      <c r="A49" s="11" t="s">
        <v>55</v>
      </c>
    </row>
  </sheetData>
  <mergeCells count="79">
    <mergeCell ref="A47:H47"/>
    <mergeCell ref="C1:F1"/>
    <mergeCell ref="B4:E4"/>
    <mergeCell ref="H4:I4"/>
    <mergeCell ref="B5:C5"/>
    <mergeCell ref="D5:D7"/>
    <mergeCell ref="E5:E7"/>
    <mergeCell ref="F5:H5"/>
    <mergeCell ref="I5:I7"/>
    <mergeCell ref="F3:I3"/>
    <mergeCell ref="A2:F2"/>
    <mergeCell ref="B6:C7"/>
    <mergeCell ref="F6:H7"/>
    <mergeCell ref="A10:A12"/>
    <mergeCell ref="E10:I10"/>
    <mergeCell ref="B12:I12"/>
    <mergeCell ref="A14:B14"/>
    <mergeCell ref="A8:A9"/>
    <mergeCell ref="B8:C8"/>
    <mergeCell ref="E8:I8"/>
    <mergeCell ref="B9:I9"/>
    <mergeCell ref="E11:I11"/>
    <mergeCell ref="B10:C11"/>
    <mergeCell ref="A6:A7"/>
    <mergeCell ref="A31:B31"/>
    <mergeCell ref="D31:I31"/>
    <mergeCell ref="A16:B17"/>
    <mergeCell ref="D16:D17"/>
    <mergeCell ref="A15:B15"/>
    <mergeCell ref="E15:F15"/>
    <mergeCell ref="G15:I15"/>
    <mergeCell ref="G16:I17"/>
    <mergeCell ref="A26:B26"/>
    <mergeCell ref="C26:I26"/>
    <mergeCell ref="A18:B18"/>
    <mergeCell ref="C18:I18"/>
    <mergeCell ref="A19:B19"/>
    <mergeCell ref="C19:E19"/>
    <mergeCell ref="F19:I19"/>
    <mergeCell ref="A20:B20"/>
    <mergeCell ref="C20:I20"/>
    <mergeCell ref="A22:B22"/>
    <mergeCell ref="A23:B23"/>
    <mergeCell ref="D23:I23"/>
    <mergeCell ref="E44:F44"/>
    <mergeCell ref="H44:I44"/>
    <mergeCell ref="A40:E40"/>
    <mergeCell ref="A41:B41"/>
    <mergeCell ref="A42:B44"/>
    <mergeCell ref="E42:F42"/>
    <mergeCell ref="H42:I42"/>
    <mergeCell ref="E43:F43"/>
    <mergeCell ref="H43:I43"/>
    <mergeCell ref="C43:D43"/>
    <mergeCell ref="C44:D44"/>
    <mergeCell ref="C42:D42"/>
    <mergeCell ref="C41:I41"/>
    <mergeCell ref="A38:D38"/>
    <mergeCell ref="E38:I38"/>
    <mergeCell ref="A27:B28"/>
    <mergeCell ref="D27:F27"/>
    <mergeCell ref="D28:I28"/>
    <mergeCell ref="A30:B30"/>
    <mergeCell ref="A32:B33"/>
    <mergeCell ref="C24:C25"/>
    <mergeCell ref="A24:B25"/>
    <mergeCell ref="A35:D35"/>
    <mergeCell ref="E35:G35"/>
    <mergeCell ref="A37:E37"/>
    <mergeCell ref="G27:I27"/>
    <mergeCell ref="E32:I32"/>
    <mergeCell ref="E33:I33"/>
    <mergeCell ref="C32:C33"/>
    <mergeCell ref="F24:G24"/>
    <mergeCell ref="H24:I24"/>
    <mergeCell ref="D25:E25"/>
    <mergeCell ref="F25:G25"/>
    <mergeCell ref="H25:I25"/>
    <mergeCell ref="D24:E24"/>
  </mergeCells>
  <phoneticPr fontId="2"/>
  <pageMargins left="0.88" right="0.16" top="0.34" bottom="0.24" header="0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29</vt:i4>
      </vt:variant>
    </vt:vector>
  </HeadingPairs>
  <TitlesOfParts>
    <vt:vector size="33" baseType="lpstr">
      <vt:lpstr>リスト</vt:lpstr>
      <vt:lpstr>（様式2-1）記入例</vt:lpstr>
      <vt:lpstr>(様式３）個人競技参加申込書 　記入例</vt:lpstr>
      <vt:lpstr>(様式３）個人競技参加申込書</vt:lpstr>
      <vt:lpstr>'(様式３）個人競技参加申込書 　記入例'!Print_Area</vt:lpstr>
      <vt:lpstr>リスト!Print_Area</vt:lpstr>
      <vt:lpstr>'（様式2-1）記入例'!Print_Titles</vt:lpstr>
      <vt:lpstr>アーチェリー</vt:lpstr>
      <vt:lpstr>その他</vt:lpstr>
      <vt:lpstr>ボッチャ</vt:lpstr>
      <vt:lpstr>一般</vt:lpstr>
      <vt:lpstr>横リスト</vt:lpstr>
      <vt:lpstr>空白</vt:lpstr>
      <vt:lpstr>市町村・学校</vt:lpstr>
      <vt:lpstr>種目</vt:lpstr>
      <vt:lpstr>縦リスト</vt:lpstr>
      <vt:lpstr>縦リスト２</vt:lpstr>
      <vt:lpstr>障害区分</vt:lpstr>
      <vt:lpstr>身体</vt:lpstr>
      <vt:lpstr>水泳</vt:lpstr>
      <vt:lpstr>水泳障がい</vt:lpstr>
      <vt:lpstr>性別</vt:lpstr>
      <vt:lpstr>全国</vt:lpstr>
      <vt:lpstr>卓球</vt:lpstr>
      <vt:lpstr>知的</vt:lpstr>
      <vt:lpstr>知的・精神</vt:lpstr>
      <vt:lpstr>判定</vt:lpstr>
      <vt:lpstr>判定２</vt:lpstr>
      <vt:lpstr>番号付市町村名</vt:lpstr>
      <vt:lpstr>補装具・競技の補助</vt:lpstr>
      <vt:lpstr>役員</vt:lpstr>
      <vt:lpstr>陸上</vt:lpstr>
      <vt:lpstr>陸上障がい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浦田修治</dc:creator>
  <cp:lastModifiedBy>USER</cp:lastModifiedBy>
  <cp:lastPrinted>2024-12-15T23:12:45Z</cp:lastPrinted>
  <dcterms:created xsi:type="dcterms:W3CDTF">2005-12-08T23:52:46Z</dcterms:created>
  <dcterms:modified xsi:type="dcterms:W3CDTF">2024-12-15T23:13:36Z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2017-02-01T01:08:33Z</vt:filetime>
  </property>
</Properties>
</file>